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PIP RADOVA 1" sheetId="6" r:id="rId1"/>
    <sheet name="PIP RADOVA 2" sheetId="10" r:id="rId2"/>
    <sheet name="3.Posebni predmer 2" sheetId="8" state="hidden" r:id="rId3"/>
  </sheets>
  <definedNames>
    <definedName name="tabela">#REF!</definedName>
    <definedName name="tabela2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0"/>
  <c r="F14"/>
  <c r="F13"/>
  <c r="F12"/>
  <c r="F16"/>
  <c r="F11"/>
  <c r="F10"/>
  <c r="F9"/>
  <c r="F8"/>
  <c r="F7"/>
  <c r="F27" i="6"/>
  <c r="F28"/>
  <c r="F30"/>
  <c r="F32"/>
  <c r="F34"/>
  <c r="F17"/>
  <c r="F18"/>
  <c r="F19"/>
  <c r="F20"/>
  <c r="F21"/>
  <c r="F22"/>
  <c r="F9"/>
  <c r="F10"/>
  <c r="F11"/>
  <c r="F12"/>
  <c r="F8"/>
  <c r="F7"/>
  <c r="B47"/>
  <c r="B46"/>
  <c r="B45"/>
  <c r="B44"/>
  <c r="A45"/>
  <c r="A47"/>
  <c r="A46"/>
  <c r="A44"/>
  <c r="F17" i="10" l="1"/>
  <c r="P32" i="8"/>
  <c r="F32"/>
  <c r="N32" s="1"/>
  <c r="E32"/>
  <c r="P31"/>
  <c r="F31"/>
  <c r="N31" s="1"/>
  <c r="E31"/>
  <c r="P30"/>
  <c r="F30"/>
  <c r="N30" s="1"/>
  <c r="E30"/>
  <c r="P29"/>
  <c r="F29"/>
  <c r="N29" s="1"/>
  <c r="E29"/>
  <c r="P27"/>
  <c r="F27"/>
  <c r="N27" s="1"/>
  <c r="E27"/>
  <c r="P26"/>
  <c r="F26"/>
  <c r="N26" s="1"/>
  <c r="E26"/>
  <c r="P25"/>
  <c r="F25"/>
  <c r="N25" s="1"/>
  <c r="E25"/>
  <c r="P24"/>
  <c r="P34" s="1"/>
  <c r="F24"/>
  <c r="N24" s="1"/>
  <c r="E24"/>
  <c r="E15"/>
  <c r="F15" s="1"/>
  <c r="E14"/>
  <c r="F14" s="1"/>
  <c r="E13"/>
  <c r="F13" s="1"/>
  <c r="E12"/>
  <c r="F12" s="1"/>
  <c r="E10"/>
  <c r="F10" s="1"/>
  <c r="E9"/>
  <c r="F9" s="1"/>
  <c r="E8"/>
  <c r="F8" s="1"/>
  <c r="E7"/>
  <c r="F7" s="1"/>
  <c r="J7" l="1"/>
  <c r="H7"/>
  <c r="R7"/>
  <c r="P7"/>
  <c r="N7"/>
  <c r="L7"/>
  <c r="J15"/>
  <c r="H15"/>
  <c r="R15"/>
  <c r="L15"/>
  <c r="P15"/>
  <c r="N15"/>
  <c r="J12"/>
  <c r="H12"/>
  <c r="R12"/>
  <c r="L12"/>
  <c r="P12"/>
  <c r="N12"/>
  <c r="J8"/>
  <c r="R8"/>
  <c r="H8"/>
  <c r="L8"/>
  <c r="P8"/>
  <c r="N8"/>
  <c r="N34"/>
  <c r="J9"/>
  <c r="H9"/>
  <c r="L9"/>
  <c r="R9"/>
  <c r="P9"/>
  <c r="N9"/>
  <c r="J10"/>
  <c r="H10"/>
  <c r="R10"/>
  <c r="L10"/>
  <c r="P10"/>
  <c r="N10"/>
  <c r="J13"/>
  <c r="H13"/>
  <c r="R13"/>
  <c r="P13"/>
  <c r="N13"/>
  <c r="L13"/>
  <c r="J14"/>
  <c r="H14"/>
  <c r="R14"/>
  <c r="L14"/>
  <c r="P14"/>
  <c r="N14"/>
  <c r="R24"/>
  <c r="R25"/>
  <c r="R26"/>
  <c r="R27"/>
  <c r="R29"/>
  <c r="R30"/>
  <c r="R31"/>
  <c r="R32"/>
  <c r="H24"/>
  <c r="H25"/>
  <c r="H26"/>
  <c r="H27"/>
  <c r="H29"/>
  <c r="H30"/>
  <c r="H31"/>
  <c r="H32"/>
  <c r="J24"/>
  <c r="J25"/>
  <c r="J26"/>
  <c r="J27"/>
  <c r="J29"/>
  <c r="J30"/>
  <c r="J31"/>
  <c r="J32"/>
  <c r="L24"/>
  <c r="L25"/>
  <c r="L26"/>
  <c r="L27"/>
  <c r="L29"/>
  <c r="L30"/>
  <c r="L31"/>
  <c r="L32"/>
  <c r="J17" l="1"/>
  <c r="L17"/>
  <c r="P17"/>
  <c r="N17"/>
  <c r="R17"/>
  <c r="L34"/>
  <c r="J34"/>
  <c r="H34"/>
  <c r="R34"/>
  <c r="H17"/>
  <c r="F13" i="6" l="1"/>
  <c r="F44" s="1"/>
  <c r="F40" l="1"/>
  <c r="F39"/>
  <c r="F41" l="1"/>
  <c r="F47" s="1"/>
  <c r="F23"/>
  <c r="F45" s="1"/>
  <c r="F35"/>
  <c r="F46" s="1"/>
  <c r="F48" l="1"/>
  <c r="F50" s="1"/>
</calcChain>
</file>

<file path=xl/sharedStrings.xml><?xml version="1.0" encoding="utf-8"?>
<sst xmlns="http://schemas.openxmlformats.org/spreadsheetml/2006/main" count="204" uniqueCount="103">
  <si>
    <t>PREDMER I PREDRAČUN RADOVA</t>
  </si>
  <si>
    <t>Red. Br.</t>
  </si>
  <si>
    <t>Vrsta radova</t>
  </si>
  <si>
    <t>Jed. Mere</t>
  </si>
  <si>
    <t>Količina</t>
  </si>
  <si>
    <t>Jed. Cena</t>
  </si>
  <si>
    <t>Iznos</t>
  </si>
  <si>
    <t>ZEMLJANI RADOVI</t>
  </si>
  <si>
    <t>m³</t>
  </si>
  <si>
    <t>Σ</t>
  </si>
  <si>
    <t>GORNJI STROJ</t>
  </si>
  <si>
    <t>REKAPITULACIJA</t>
  </si>
  <si>
    <t>Svega</t>
  </si>
  <si>
    <t>Porez</t>
  </si>
  <si>
    <t>UKUPNO</t>
  </si>
  <si>
    <t>POSEBNI PREDMER RADOVA - AB potporni zid</t>
  </si>
  <si>
    <t>Broj prof.</t>
  </si>
  <si>
    <t>Stacionaža</t>
  </si>
  <si>
    <t>Razmak profila</t>
  </si>
  <si>
    <t>Srednji razmak</t>
  </si>
  <si>
    <t>Iskop</t>
  </si>
  <si>
    <t>U temelju</t>
  </si>
  <si>
    <t>Van temelja</t>
  </si>
  <si>
    <t>Šljunak</t>
  </si>
  <si>
    <t>Ivična traka</t>
  </si>
  <si>
    <t>U prof.</t>
  </si>
  <si>
    <t>Ukupno</t>
  </si>
  <si>
    <t>+</t>
  </si>
  <si>
    <t>4'</t>
  </si>
  <si>
    <t>SVEGA</t>
  </si>
  <si>
    <r>
      <t>m</t>
    </r>
    <r>
      <rPr>
        <b/>
        <sz val="8"/>
        <rFont val="Calibri"/>
        <family val="2"/>
      </rPr>
      <t>¹</t>
    </r>
  </si>
  <si>
    <r>
      <t>m</t>
    </r>
    <r>
      <rPr>
        <b/>
        <sz val="8"/>
        <rFont val="Arial Narrow"/>
        <family val="2"/>
      </rPr>
      <t>²</t>
    </r>
  </si>
  <si>
    <r>
      <t>m</t>
    </r>
    <r>
      <rPr>
        <b/>
        <sz val="8"/>
        <rFont val="Arial Narrow"/>
        <family val="2"/>
      </rPr>
      <t>³</t>
    </r>
  </si>
  <si>
    <t>Drenažna cev</t>
  </si>
  <si>
    <t>Trotoar</t>
  </si>
  <si>
    <t>Tampon</t>
  </si>
  <si>
    <t>Nasip (kamen)</t>
  </si>
  <si>
    <t>Humuziranje</t>
  </si>
  <si>
    <t>Olučasti rigol</t>
  </si>
  <si>
    <t>ODVODNJAVANJE</t>
  </si>
  <si>
    <t>m¹</t>
  </si>
  <si>
    <t>KP 4644, 4763, 11372, 7610; KO NOVI PAZAR</t>
  </si>
  <si>
    <t>PRETHODNI RADOVI</t>
  </si>
  <si>
    <t>1.01</t>
  </si>
  <si>
    <t>1.02</t>
  </si>
  <si>
    <t>1.03</t>
  </si>
  <si>
    <t>1.04</t>
  </si>
  <si>
    <t>1.05</t>
  </si>
  <si>
    <t>1.06</t>
  </si>
  <si>
    <r>
      <rPr>
        <b/>
        <sz val="9"/>
        <rFont val="Arial"/>
        <family val="2"/>
      </rPr>
      <t>Obeležavanje trase i objekata</t>
    </r>
    <r>
      <rPr>
        <sz val="9"/>
        <rFont val="Arial"/>
        <family val="2"/>
      </rPr>
      <t xml:space="preserve">
Pozicijom je obuhvaćeno obeležavanje trase i objekata, sva geodetska merenja, tj.prenošenje podataka s projekta na teren i obratno, obnavljanje, osiguranje i održavanje obeleženih oznaka na terenu za sve vreme građenja, odnosno od predaje radova Investitoru i svi troškovi preuzimanja podataka od RGZ-a. Merenje i obračun je po m1 trase.</t>
    </r>
  </si>
  <si>
    <r>
      <rPr>
        <b/>
        <sz val="9"/>
        <rFont val="Arial"/>
        <family val="2"/>
      </rPr>
      <t xml:space="preserve">Struganje (profilisanje) kolovoza glodalicom za asfalt
</t>
    </r>
    <r>
      <rPr>
        <sz val="9"/>
        <rFont val="Arial"/>
        <family val="2"/>
      </rPr>
      <t>Pozicijom je obuhvaćeno: rad glodalice, autocisterne za vodu i kompresora za skidanje asfalta, prevoz skinutog materijala do 10km i rad radnika na obezbeđenju saobraćaja. Cena je obračunata za d=1cm. Merenje i obračun po m2.</t>
    </r>
  </si>
  <si>
    <r>
      <t>m</t>
    </r>
    <r>
      <rPr>
        <sz val="8"/>
        <rFont val="Arial Narrow"/>
        <family val="2"/>
      </rPr>
      <t>²</t>
    </r>
  </si>
  <si>
    <r>
      <rPr>
        <b/>
        <sz val="9"/>
        <rFont val="Arial"/>
        <family val="2"/>
      </rPr>
      <t>Rušenje podloge kolovoza</t>
    </r>
    <r>
      <rPr>
        <sz val="9"/>
        <rFont val="Arial"/>
        <family val="2"/>
      </rPr>
      <t xml:space="preserve">
Rušenje podloge postojećeg kolovoza d=20cm grejderom, sa mašinskim utovarom i odvozom materijala na deponiju do 10km. Merenje i obračun je po m2 uklonjenog materijala.</t>
    </r>
  </si>
  <si>
    <t>m²</t>
  </si>
  <si>
    <r>
      <rPr>
        <b/>
        <sz val="9"/>
        <rFont val="Arial"/>
        <family val="2"/>
      </rPr>
      <t>Rušenje ivičnjaka</t>
    </r>
    <r>
      <rPr>
        <sz val="9"/>
        <rFont val="Arial"/>
        <family val="2"/>
      </rPr>
      <t xml:space="preserve">
Pozicijom je obuhvaćeno rušenje, uklanjanje, utovar i odvoz ivičnjaka na
gradsku deponiju. Merenje i obračun je po metru dužnom (m1) ivičnjaka.</t>
    </r>
  </si>
  <si>
    <r>
      <rPr>
        <b/>
        <sz val="9"/>
        <rFont val="Arial"/>
        <family val="2"/>
      </rPr>
      <t>Rušenje trotoara</t>
    </r>
    <r>
      <rPr>
        <sz val="9"/>
        <rFont val="Arial"/>
        <family val="2"/>
      </rPr>
      <t xml:space="preserve">
Rušenje postojećih trotoara od betona ili sličnog materijala debljine d=15-30cm sa utovarom, odvozom, planiranjem na gradsku deponiju. Rušenje izvesti na mestima obeleženim u projektu, uz objekat rušenje izvesti ručno kako se ne bi postojeći objekti (fasade) oštetili. Obračun se vrši po m2 porušenog trotoara za sav rad, materijal i transport sa planiranjem deponije i prema tehničkom opisu za predmetnu poziciju.</t>
    </r>
  </si>
  <si>
    <t>2.01</t>
  </si>
  <si>
    <t>2.02</t>
  </si>
  <si>
    <t>2.03</t>
  </si>
  <si>
    <t>2.04</t>
  </si>
  <si>
    <t>2.05</t>
  </si>
  <si>
    <r>
      <rPr>
        <b/>
        <sz val="9"/>
        <rFont val="Arial"/>
        <family val="2"/>
      </rPr>
      <t>Iskop</t>
    </r>
    <r>
      <rPr>
        <sz val="9"/>
        <rFont val="Arial"/>
        <family val="2"/>
      </rPr>
      <t xml:space="preserve">
Pozicijom je obuhvaćen iskop useka (zaseka) mašinskim putem, prema poprečnim profilima u materijalu II kategorije. Merenje i obračun je po m3 iskopanog samoniklog materijala.</t>
    </r>
  </si>
  <si>
    <t>a) mašinski 95%</t>
  </si>
  <si>
    <t>b) ručno 5%</t>
  </si>
  <si>
    <r>
      <rPr>
        <b/>
        <sz val="9"/>
        <rFont val="Arial"/>
        <family val="2"/>
      </rPr>
      <t>Transport materijala iz iskopa</t>
    </r>
    <r>
      <rPr>
        <sz val="9"/>
        <rFont val="Arial"/>
        <family val="2"/>
      </rPr>
      <t xml:space="preserve">
Mašinski utovar i transport iskopanog materijala na daljinu preko 5.0km, a u svemu prema projektu i prema tehničkim uslovima. Obračun se vrši po m3 prevezenog materijala.</t>
    </r>
  </si>
  <si>
    <r>
      <rPr>
        <b/>
        <sz val="9"/>
        <rFont val="Arial"/>
        <family val="2"/>
      </rPr>
      <t>Uređenje temeljnog tla (podtla)</t>
    </r>
    <r>
      <rPr>
        <sz val="9"/>
        <rFont val="Arial"/>
        <family val="2"/>
      </rPr>
      <t xml:space="preserve">
Pozicijom je obuhvaćeno čišćenje, planiranje, eventualno riljanje tla radi sušenja, vlaženja i zbijanje tla do projektom zahtevane zbijenosti, tj. potpuno uređenje temeljnog tla prema kotama i nagibima datim u projektu i sva tekuća ispitivanja. Merenje i obračun je po m2 stvarno uređenog temeljnog tla.</t>
    </r>
  </si>
  <si>
    <r>
      <rPr>
        <b/>
        <sz val="9"/>
        <rFont val="Arial"/>
        <family val="2"/>
      </rPr>
      <t>Zamena materijala</t>
    </r>
    <r>
      <rPr>
        <sz val="9"/>
        <rFont val="Arial"/>
        <family val="2"/>
      </rPr>
      <t xml:space="preserve">
Zamena materijala u završnom sloju nasipa/useka boljim materijalom (peskovito-šljunkovitim) prema projektu ili nalogu nadzornog organa. Obračun se vrši po m3 zamenjenog i sabijenog sloja.</t>
    </r>
  </si>
  <si>
    <r>
      <rPr>
        <b/>
        <sz val="9"/>
        <rFont val="Arial"/>
        <family val="2"/>
      </rPr>
      <t>Obrada posteljice</t>
    </r>
    <r>
      <rPr>
        <sz val="9"/>
        <rFont val="Arial"/>
        <family val="2"/>
      </rPr>
      <t xml:space="preserve">
Pozicijom su obuhvaćeni svi radovi potrebni za obradu posteljice, planiranje, eventualnu sanaciju, kvašenje, odnosno prosušivanje materijala i sabijanje do projektom zahtevane zbijenosti, u svemu preme tehničkim uslovima i sva tekuća ispitivanja. Dozvoljeno odstupanje u odnosu na projektovane kote je 2cm. Merenje i obračun se vrši po m2 uređene i sabijene posteljice.</t>
    </r>
  </si>
  <si>
    <r>
      <rPr>
        <b/>
        <sz val="9"/>
        <rFont val="Arial"/>
        <family val="2"/>
      </rPr>
      <t>Donji noseći sloj od nevezanog zrnastog agregata</t>
    </r>
    <r>
      <rPr>
        <sz val="9"/>
        <rFont val="Arial"/>
        <family val="2"/>
      </rPr>
      <t xml:space="preserve">
Pozicijom je obuhvaćena nabavka i transport nevezanog zrnastog agregata projektom zahtevanog granulometrijskog sastava i kvaliteta, grubo i fino razastiranje, eventualno kvašenje i zbijanje do projektom zahtevane nosivosti i sva tekuća ispitivanja. Debljina i nagib sloja je definisana projektom. Merenje i obračun je po m3 ugrađenog sloja u zbijenom stanju.</t>
    </r>
  </si>
  <si>
    <t>3.01</t>
  </si>
  <si>
    <t>od drobljenog kamenog agregata 0/63mm</t>
  </si>
  <si>
    <r>
      <rPr>
        <b/>
        <sz val="9"/>
        <rFont val="Arial"/>
        <family val="2"/>
      </rPr>
      <t>Gornji noseći sloj od drobljenog kamenog agregata 0/31.5mm.</t>
    </r>
    <r>
      <rPr>
        <sz val="9"/>
        <rFont val="Arial"/>
        <family val="2"/>
      </rPr>
      <t xml:space="preserve">
Pozicijom je obuhvaćena nabavka i transport drobljenog kamenog agregata projektom zahtevanog granulometrijskog sastava i kvaliteta, grubo i fino razastiranje, eventualno kvašenje, zbijanje do projektom zahtevane nosivosti i sva tekuća ispitivanja. Debljina i nagib sloja je definisana projektom. Merenje i obračun je po m3 ugrađenog sloja u zbijenom stanju.</t>
    </r>
  </si>
  <si>
    <t>3.02</t>
  </si>
  <si>
    <t>3.03</t>
  </si>
  <si>
    <r>
      <rPr>
        <b/>
        <sz val="9"/>
        <rFont val="Arial"/>
        <family val="2"/>
      </rPr>
      <t>Bituminizirani noseći sloj - BNS</t>
    </r>
    <r>
      <rPr>
        <sz val="9"/>
        <rFont val="Arial"/>
        <family val="2"/>
      </rPr>
      <t xml:space="preserve">
Pozicijom su obuhvaćeni svi troškovi nabave materijala, proizvodnje i transporta asfaltne mešavine do mesta ugradnje, mašinsko prskanje podloge bitumenskom emulzijom, mašinska ugradnja asfaltne mešavine, oprema i sav potreban dodatni rad i materijal za izvršenje ove pozicije i sva tekuća ispitivanja. Merenje i obračun je po m2 izvedenog BNS sloja.</t>
    </r>
  </si>
  <si>
    <t>BNS 22A, d=8cm</t>
  </si>
  <si>
    <r>
      <rPr>
        <b/>
        <sz val="9"/>
        <rFont val="Arial"/>
        <family val="2"/>
      </rPr>
      <t>Habajući sloj od asfalt betona - AB</t>
    </r>
    <r>
      <rPr>
        <sz val="9"/>
        <rFont val="Arial"/>
        <family val="2"/>
      </rPr>
      <t xml:space="preserve">
Pozicijom su obuhvaćeni svi troškovi nabave materijala, proizvodnje i transporta asfaltne mešavine do mesta ugradnje, mašinsko prskanje podloge bitumenskom emulzijom, mašinska ugradnja asfaltne mešavine, oprema i sav potreban dodatni rad i materijal za izvršenje ove pozicije i sva tekuća ispitivanja. Merenje i obračun je po m2 izvedenog AB sloja.</t>
    </r>
  </si>
  <si>
    <t>3.04</t>
  </si>
  <si>
    <t>AB 11, d=4cm</t>
  </si>
  <si>
    <t>3.05</t>
  </si>
  <si>
    <t>4.01</t>
  </si>
  <si>
    <t>4.02</t>
  </si>
  <si>
    <r>
      <rPr>
        <b/>
        <sz val="9"/>
        <rFont val="Arial"/>
        <family val="2"/>
      </rPr>
      <t>Ivičnjaci, beli</t>
    </r>
    <r>
      <rPr>
        <sz val="9"/>
        <rFont val="Arial"/>
        <family val="2"/>
      </rPr>
      <t xml:space="preserve">
Pozicijom su obuhvaćeni svi troškovi nabavke i transporta materijala,
privremeno skladištenje, razvoz duž trase i ugradnja belih betonskih ivičnjaka na podlozi od betona betona C12/15 (MB15) sa ispunom spojnica cementnim malterom i obradom fuga i sav potreban dodatni rad i materijal za potpuno izvršenje ove pozicije. Ivičnjaci moraju biti MB40 i imati ateste o potrebnom kvalitetu. Obračun je po m1 izvedenog ivičnjaka sa podlogom.</t>
    </r>
  </si>
  <si>
    <t>ivičnjak 12x18cm</t>
  </si>
  <si>
    <r>
      <rPr>
        <b/>
        <sz val="9"/>
        <rFont val="Arial"/>
        <family val="2"/>
      </rPr>
      <t>Visinsko regulisanje postojećih šahti</t>
    </r>
    <r>
      <rPr>
        <sz val="9"/>
        <rFont val="Arial"/>
        <family val="2"/>
      </rPr>
      <t xml:space="preserve">
Postojeći šahtovi koji svojim visinskim položajem ne odgovaraju novoprojektovanim kotama se uklapaju u novu niveletu uz odgovarajuće izdizanje-spuštanje rama od metala, rušenje i izrada betonskog jastuka ispod rama. Sav otpadni materijal nastao ovim poslom utovariti u vozilo i transportovati na Gradsku deponiju. Pozicijom je obuhvaćena sav rad i materijal, kao i svi pripadajući troškovi na njihovom visinskom regulisanju. Merenje i obračun se vrši po komadu (kom) regulisane šahte.</t>
    </r>
  </si>
  <si>
    <t>kom</t>
  </si>
  <si>
    <r>
      <rPr>
        <b/>
        <sz val="9"/>
        <rFont val="Arial"/>
        <family val="2"/>
      </rPr>
      <t>Linijsko sečenje ivice asfalta</t>
    </r>
    <r>
      <rPr>
        <sz val="9"/>
        <rFont val="Arial"/>
        <family val="2"/>
      </rPr>
      <t xml:space="preserve">
Pravilno odsecanje ivica asfalta i betona neposredno pre asfaltiranja i
betoniranja dijamantnom testerom za sečenje asfalta i dubine do 15cm. Merenje i obračun je po m1 reza.</t>
    </r>
  </si>
  <si>
    <t>REKONSTRUKCIJA HERCEGOVAČKE ULICE U NOVOM PAZARU - SAOBRAĆAJNE POVRŠINE</t>
  </si>
  <si>
    <t>NA TEKUĆEM ODRŽAVANJU HERCEGOVAČKE ULICE</t>
  </si>
  <si>
    <t>TEKUĆE ODRŽAVANJE</t>
  </si>
  <si>
    <r>
      <rPr>
        <b/>
        <sz val="9"/>
        <rFont val="Arial"/>
        <family val="2"/>
      </rPr>
      <t>Formiranje gradilišta</t>
    </r>
    <r>
      <rPr>
        <sz val="9"/>
        <rFont val="Arial"/>
        <family val="2"/>
      </rPr>
      <t xml:space="preserve">
Formiranje gradilišta, uskladu sa tehničkim specifikacijama, uključujući sva premeravanja i svu opremu potrebnu za izgradnju i monterske radove na gradilištu. Formiranje gradilišta uključuje nabavka, prevoz i montaža mašina, opreme, obezbeđenje lokacije i instalacija, obezbeđenje saobraćaja za vozila i pešake, kao i izvođenjem radova koje su potrebni na gradilištu, kao što su čišćenje, profilisanje, ravnanje, iskopavanja i zatrpavanje.</t>
    </r>
  </si>
  <si>
    <t>pauš</t>
  </si>
  <si>
    <r>
      <rPr>
        <b/>
        <sz val="9"/>
        <rFont val="Arial"/>
        <family val="2"/>
      </rPr>
      <t>Radni crteži i dokumentacija</t>
    </r>
    <r>
      <rPr>
        <sz val="9"/>
        <rFont val="Arial"/>
        <family val="2"/>
      </rPr>
      <t xml:space="preserve">
Izrada analogne i digitalne dokumentacije, kolor fotografija i skica, kao dokaz postojećeg stanja na terenu, instalacije i strukture. Sve očigledne štete bi trebalo fotografisati, da bi se isključile eventualne neosnovane tvrdnje, za naknadu štete.</t>
    </r>
  </si>
  <si>
    <r>
      <rPr>
        <b/>
        <sz val="9"/>
        <rFont val="Arial"/>
        <family val="2"/>
      </rPr>
      <t xml:space="preserve">Uklanjanje postojećih kan. poklopaca
</t>
    </r>
    <r>
      <rPr>
        <sz val="9"/>
        <rFont val="Arial"/>
        <family val="2"/>
      </rPr>
      <t>Uklanjanje postojećih kanalizacionih poklopaca. Pozicija obuhvata sve radove (ručne + mašinske) na otkopavanju postojećih kanalizacionih okvira poklopaca šahtova i njihov transport zajedno sa kanalizacionim poklopcem na lokaciji do 50m. Obuhvaćeni su svi potrebni alati i rad. Cena je data po uklonjenom kompletu.</t>
    </r>
  </si>
  <si>
    <r>
      <rPr>
        <b/>
        <sz val="9"/>
        <rFont val="Arial"/>
        <family val="2"/>
      </rPr>
      <t>Uklanjanje postojećih slivničkih rešetki</t>
    </r>
    <r>
      <rPr>
        <sz val="9"/>
        <rFont val="Arial"/>
        <family val="2"/>
      </rPr>
      <t xml:space="preserve">
Uklanjanje postojećih kanalizacionih slivničkih rešetki. Pozicija obuhvata sve radove (ručne + mašinske) na otkopavanju postojećih kanalizacionih okvira slivničkih rešetki i njihov transport zajedno sa slivničkom rešetkom na lokaciji do 50m. Obuhvaćeni su svi potrebni alati i rad. Cena je data po uklonjenom kompletu. </t>
    </r>
  </si>
  <si>
    <r>
      <rPr>
        <b/>
        <sz val="9"/>
        <rFont val="Arial"/>
        <family val="2"/>
      </rPr>
      <t>Ugradnja rasteretne ploče za kan. poklopce</t>
    </r>
    <r>
      <rPr>
        <sz val="9"/>
        <rFont val="Arial"/>
        <family val="2"/>
      </rPr>
      <t xml:space="preserve">
Nabavka, transport i ugradnja betonskog prstena (rasteretne ploče) za kanalizacione poklopce. Pozicija obuhvata nabijanje tla oko šahta ručnim nabijačem i transport u okviru gradilišta.</t>
    </r>
  </si>
  <si>
    <r>
      <rPr>
        <b/>
        <sz val="9"/>
        <rFont val="Arial"/>
        <family val="2"/>
      </rPr>
      <t>Ugradnja rasteretne ploče za slivničke rešetke</t>
    </r>
    <r>
      <rPr>
        <sz val="9"/>
        <rFont val="Arial"/>
        <family val="2"/>
      </rPr>
      <t xml:space="preserve">
Nabavka, transport i ugradnja betonskog prstena (rasteretne ploče) za ugradnju slivnika. Pozicija obuhvata nabijanje tla oko slivnika ručnim nabijačem i transport u okviru gradilišta.</t>
    </r>
  </si>
  <si>
    <r>
      <rPr>
        <b/>
        <sz val="9"/>
        <rFont val="Arial"/>
        <family val="2"/>
      </rPr>
      <t>Ugradnja kanalizacionih poklopaca</t>
    </r>
    <r>
      <rPr>
        <sz val="9"/>
        <rFont val="Arial"/>
        <family val="2"/>
      </rPr>
      <t xml:space="preserve">
Nabavka, transport i ugradnja liveno gvozdenih okvira za šahtove i poklopaca šahti fi600 za klasu opterećenja D400. Cena podrazumeva sve pripremne i završne radove, rad i materijal na ugradnji poklopaca prema nivelacionom rešenju projekta saobraćajnice. Cena je data po ugrađenom komadu.</t>
    </r>
  </si>
  <si>
    <r>
      <rPr>
        <b/>
        <sz val="9"/>
        <rFont val="Arial"/>
        <family val="2"/>
      </rPr>
      <t>Ugradnja slivničkih rešetki</t>
    </r>
    <r>
      <rPr>
        <sz val="9"/>
        <rFont val="Arial"/>
        <family val="2"/>
      </rPr>
      <t xml:space="preserve">
Nabavka, transport i ugradnja liveno gvozdenih okvira za slivnike i slivničkih rešetki za klasu opterećenja D400. Cena podrazumeva sve pripremne i završne radove, rad i materijal na ugradnji prema nivelacionom rešenju projekta saobraćajnice. Cena je data po ugrađenom komadu.</t>
    </r>
  </si>
  <si>
    <r>
      <rPr>
        <b/>
        <sz val="9"/>
        <rFont val="Arial"/>
        <family val="2"/>
      </rPr>
      <t>Odvoz uklonjene opreme</t>
    </r>
    <r>
      <rPr>
        <sz val="9"/>
        <rFont val="Arial"/>
        <family val="2"/>
      </rPr>
      <t xml:space="preserve">
Utovar, transport i istovar uklonjenih poklopaca i slivničkih rešetki na lokaciju koju odredi investitor, na udaljenosti do 5km.</t>
    </r>
  </si>
  <si>
    <r>
      <rPr>
        <b/>
        <sz val="9"/>
        <rFont val="Arial"/>
        <family val="2"/>
      </rPr>
      <t>Geodetsko snimanje</t>
    </r>
    <r>
      <rPr>
        <sz val="9"/>
        <rFont val="Arial"/>
        <family val="2"/>
      </rPr>
      <t xml:space="preserve">
Nakon završetka ugradnje poklopaca (24) i slivničkih rešetki (12), potrebno je geodetski snimiti sve ugrađene elemente. Za sve kanalizacione šahtove je potrebno snimiti sve dubine kanalizacionih šahti i prečnike cevovoda. Sve podatke dostaviti investitoru.</t>
    </r>
  </si>
  <si>
    <r>
      <rPr>
        <b/>
        <sz val="9"/>
        <rFont val="Arial"/>
        <family val="2"/>
      </rPr>
      <t>Izrada betonskog trotoara d=10cm</t>
    </r>
    <r>
      <rPr>
        <sz val="9"/>
        <rFont val="Arial"/>
        <family val="2"/>
      </rPr>
      <t xml:space="preserve">
Pozicijom je obuhvaćena nabavka materijala, proizvodnja, transport I izrada betonskog trotoara marke </t>
    </r>
    <r>
      <rPr>
        <b/>
        <sz val="9"/>
        <rFont val="Arial"/>
        <family val="2"/>
      </rPr>
      <t>MB30</t>
    </r>
    <r>
      <rPr>
        <sz val="9"/>
        <rFont val="Arial"/>
        <family val="2"/>
      </rPr>
      <t>. Obračun se vrši po m2 izvedenog trotoara.</t>
    </r>
  </si>
  <si>
    <r>
      <t xml:space="preserve">Beton </t>
    </r>
    <r>
      <rPr>
        <b/>
        <sz val="9"/>
        <rFont val="Arial"/>
        <family val="2"/>
      </rPr>
      <t>MB30</t>
    </r>
    <r>
      <rPr>
        <sz val="9"/>
        <rFont val="Arial"/>
        <family val="2"/>
      </rPr>
      <t xml:space="preserve"> d=10cm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</si>
</sst>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9"/>
      <color theme="1"/>
      <name val="BankGothic Lt BT"/>
      <family val="2"/>
    </font>
    <font>
      <sz val="8"/>
      <color theme="1"/>
      <name val="BankGothic Lt BT"/>
      <family val="2"/>
    </font>
    <font>
      <sz val="9"/>
      <name val="BankGothic Lt BT"/>
      <family val="2"/>
    </font>
    <font>
      <sz val="8"/>
      <name val="BankGothic Lt BT"/>
      <family val="2"/>
    </font>
    <font>
      <b/>
      <sz val="14"/>
      <color theme="1"/>
      <name val="BankGothic Lt BT"/>
      <family val="2"/>
    </font>
    <font>
      <b/>
      <sz val="10"/>
      <name val="BankGothic Lt BT"/>
      <family val="2"/>
    </font>
    <font>
      <b/>
      <sz val="9"/>
      <name val="BankGothic Lt BT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FF0000"/>
      <name val="BankGothic Lt BT"/>
      <family val="2"/>
    </font>
    <font>
      <sz val="9"/>
      <color theme="1"/>
      <name val="Arial"/>
      <family val="2"/>
    </font>
    <font>
      <b/>
      <sz val="14"/>
      <name val="BankGothic Lt BT"/>
      <family val="2"/>
    </font>
    <font>
      <b/>
      <sz val="8"/>
      <name val="BankGothic Lt BT"/>
      <family val="2"/>
    </font>
    <font>
      <b/>
      <sz val="8"/>
      <name val="Calibri"/>
      <family val="2"/>
    </font>
    <font>
      <b/>
      <sz val="8"/>
      <name val="Arial Narrow"/>
      <family val="2"/>
    </font>
    <font>
      <sz val="11"/>
      <name val="Calibri"/>
      <family val="2"/>
      <scheme val="minor"/>
    </font>
    <font>
      <b/>
      <sz val="11"/>
      <name val="BankGothic Lt BT"/>
      <family val="2"/>
    </font>
    <font>
      <i/>
      <sz val="9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Arial Narrow"/>
      <family val="2"/>
    </font>
    <font>
      <sz val="8"/>
      <color rgb="FFFF0000"/>
      <name val="Arial"/>
      <family val="2"/>
    </font>
    <font>
      <sz val="8"/>
      <color rgb="FFFF0000"/>
      <name val="BankGothic Lt B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1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8" fillId="0" borderId="0" xfId="0" applyFont="1"/>
    <xf numFmtId="4" fontId="15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9" fillId="0" borderId="2" xfId="0" applyFont="1" applyBorder="1" applyAlignment="1">
      <alignment horizontal="center"/>
    </xf>
    <xf numFmtId="4" fontId="0" fillId="0" borderId="0" xfId="0" applyNumberFormat="1"/>
    <xf numFmtId="4" fontId="24" fillId="0" borderId="1" xfId="0" applyNumberFormat="1" applyFont="1" applyBorder="1" applyAlignment="1">
      <alignment horizontal="right"/>
    </xf>
    <xf numFmtId="4" fontId="24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21" fillId="0" borderId="0" xfId="0" applyNumberFormat="1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view="pageBreakPreview" topLeftCell="A27" zoomScale="120" zoomScaleNormal="145" zoomScaleSheetLayoutView="120" workbookViewId="0">
      <selection activeCell="B33" sqref="B33"/>
    </sheetView>
  </sheetViews>
  <sheetFormatPr defaultRowHeight="15"/>
  <cols>
    <col min="1" max="1" width="6.7109375" customWidth="1"/>
    <col min="2" max="2" width="52.7109375" customWidth="1"/>
    <col min="3" max="3" width="7" customWidth="1"/>
    <col min="4" max="4" width="10.7109375" style="30" customWidth="1"/>
    <col min="5" max="5" width="7.85546875" style="34" customWidth="1"/>
    <col min="6" max="6" width="10.7109375" style="28" customWidth="1"/>
  </cols>
  <sheetData>
    <row r="1" spans="1:6" ht="18">
      <c r="A1" s="55" t="s">
        <v>0</v>
      </c>
      <c r="B1" s="55"/>
      <c r="C1" s="55"/>
      <c r="D1" s="55"/>
      <c r="E1" s="55"/>
      <c r="F1" s="55"/>
    </row>
    <row r="2" spans="1:6">
      <c r="A2" s="56" t="s">
        <v>87</v>
      </c>
      <c r="B2" s="56"/>
      <c r="C2" s="56"/>
      <c r="D2" s="56"/>
      <c r="E2" s="56"/>
      <c r="F2" s="56"/>
    </row>
    <row r="3" spans="1:6">
      <c r="A3" s="57" t="s">
        <v>41</v>
      </c>
      <c r="B3" s="57"/>
      <c r="C3" s="57"/>
      <c r="D3" s="57"/>
      <c r="E3" s="57"/>
      <c r="F3" s="57"/>
    </row>
    <row r="4" spans="1:6" ht="25.5">
      <c r="A4" s="3" t="s">
        <v>1</v>
      </c>
      <c r="B4" s="4" t="s">
        <v>2</v>
      </c>
      <c r="C4" s="3" t="s">
        <v>3</v>
      </c>
      <c r="D4" s="5" t="s">
        <v>4</v>
      </c>
      <c r="E4" s="6" t="s">
        <v>5</v>
      </c>
      <c r="F4" s="5" t="s">
        <v>6</v>
      </c>
    </row>
    <row r="5" spans="1:6" ht="9.9499999999999993" customHeight="1">
      <c r="A5" s="58"/>
      <c r="B5" s="59"/>
      <c r="C5" s="59"/>
      <c r="D5" s="59"/>
      <c r="E5" s="59"/>
      <c r="F5" s="60"/>
    </row>
    <row r="6" spans="1:6">
      <c r="A6" s="7">
        <v>1</v>
      </c>
      <c r="B6" s="48" t="s">
        <v>42</v>
      </c>
      <c r="C6" s="49"/>
      <c r="D6" s="49"/>
      <c r="E6" s="49"/>
      <c r="F6" s="50"/>
    </row>
    <row r="7" spans="1:6" ht="84">
      <c r="A7" s="8" t="s">
        <v>43</v>
      </c>
      <c r="B7" s="9" t="s">
        <v>49</v>
      </c>
      <c r="C7" s="29" t="s">
        <v>40</v>
      </c>
      <c r="D7" s="10">
        <v>495.45</v>
      </c>
      <c r="E7" s="10">
        <v>165</v>
      </c>
      <c r="F7" s="10">
        <f>+D7*E7</f>
        <v>81749.25</v>
      </c>
    </row>
    <row r="8" spans="1:6" ht="60">
      <c r="A8" s="8" t="s">
        <v>44</v>
      </c>
      <c r="B8" s="9" t="s">
        <v>86</v>
      </c>
      <c r="C8" s="29" t="s">
        <v>40</v>
      </c>
      <c r="D8" s="10">
        <v>31</v>
      </c>
      <c r="E8" s="10">
        <v>500</v>
      </c>
      <c r="F8" s="10">
        <f>+D8*E8</f>
        <v>15500</v>
      </c>
    </row>
    <row r="9" spans="1:6" ht="60">
      <c r="A9" s="8" t="s">
        <v>45</v>
      </c>
      <c r="B9" s="9" t="s">
        <v>50</v>
      </c>
      <c r="C9" s="29" t="s">
        <v>51</v>
      </c>
      <c r="D9" s="10">
        <v>11233.35</v>
      </c>
      <c r="E9" s="10">
        <v>55</v>
      </c>
      <c r="F9" s="10">
        <f t="shared" ref="F9:F12" si="0">+D9*E9</f>
        <v>617834.25</v>
      </c>
    </row>
    <row r="10" spans="1:6" ht="48">
      <c r="A10" s="8" t="s">
        <v>46</v>
      </c>
      <c r="B10" s="9" t="s">
        <v>52</v>
      </c>
      <c r="C10" s="29" t="s">
        <v>53</v>
      </c>
      <c r="D10" s="10">
        <v>2246.67</v>
      </c>
      <c r="E10" s="10">
        <v>330</v>
      </c>
      <c r="F10" s="10">
        <f t="shared" si="0"/>
        <v>741401.1</v>
      </c>
    </row>
    <row r="11" spans="1:6" ht="60">
      <c r="A11" s="8" t="s">
        <v>47</v>
      </c>
      <c r="B11" s="9" t="s">
        <v>54</v>
      </c>
      <c r="C11" s="29" t="s">
        <v>40</v>
      </c>
      <c r="D11" s="10">
        <v>904</v>
      </c>
      <c r="E11" s="10">
        <v>520</v>
      </c>
      <c r="F11" s="10">
        <f t="shared" si="0"/>
        <v>470080</v>
      </c>
    </row>
    <row r="12" spans="1:6" ht="96">
      <c r="A12" s="8" t="s">
        <v>48</v>
      </c>
      <c r="B12" s="9" t="s">
        <v>55</v>
      </c>
      <c r="C12" s="29" t="s">
        <v>53</v>
      </c>
      <c r="D12" s="10">
        <v>508.18</v>
      </c>
      <c r="E12" s="10">
        <v>440</v>
      </c>
      <c r="F12" s="10">
        <f t="shared" si="0"/>
        <v>223599.2</v>
      </c>
    </row>
    <row r="13" spans="1:6">
      <c r="A13" s="51" t="s">
        <v>9</v>
      </c>
      <c r="B13" s="51"/>
      <c r="C13" s="51"/>
      <c r="D13" s="51"/>
      <c r="E13" s="51"/>
      <c r="F13" s="11">
        <f>SUM(F7:F12)</f>
        <v>2150163.8000000003</v>
      </c>
    </row>
    <row r="14" spans="1:6" ht="9.9499999999999993" customHeight="1">
      <c r="A14" s="61"/>
      <c r="B14" s="61"/>
      <c r="C14" s="61"/>
      <c r="D14" s="61"/>
      <c r="E14" s="61"/>
      <c r="F14" s="61"/>
    </row>
    <row r="15" spans="1:6" ht="15" customHeight="1">
      <c r="A15" s="7">
        <v>2</v>
      </c>
      <c r="B15" s="48" t="s">
        <v>7</v>
      </c>
      <c r="C15" s="49"/>
      <c r="D15" s="49"/>
      <c r="E15" s="49"/>
      <c r="F15" s="50"/>
    </row>
    <row r="16" spans="1:6" ht="48" customHeight="1">
      <c r="A16" s="53" t="s">
        <v>56</v>
      </c>
      <c r="B16" s="9" t="s">
        <v>61</v>
      </c>
      <c r="C16" s="8"/>
      <c r="D16" s="10">
        <v>1641.4</v>
      </c>
      <c r="E16" s="31"/>
      <c r="F16" s="10"/>
    </row>
    <row r="17" spans="1:6">
      <c r="A17" s="62"/>
      <c r="B17" s="9" t="s">
        <v>62</v>
      </c>
      <c r="C17" s="8" t="s">
        <v>8</v>
      </c>
      <c r="D17" s="10">
        <v>1559.33</v>
      </c>
      <c r="E17" s="10">
        <v>300</v>
      </c>
      <c r="F17" s="10">
        <f t="shared" ref="F17:F22" si="1">+D17*E17</f>
        <v>467799</v>
      </c>
    </row>
    <row r="18" spans="1:6">
      <c r="A18" s="54"/>
      <c r="B18" s="9" t="s">
        <v>63</v>
      </c>
      <c r="C18" s="8" t="s">
        <v>8</v>
      </c>
      <c r="D18" s="10">
        <v>82.07</v>
      </c>
      <c r="E18" s="10">
        <v>750</v>
      </c>
      <c r="F18" s="10">
        <f t="shared" si="1"/>
        <v>61552.499999999993</v>
      </c>
    </row>
    <row r="19" spans="1:6" ht="48" customHeight="1">
      <c r="A19" s="8" t="s">
        <v>57</v>
      </c>
      <c r="B19" s="9" t="s">
        <v>64</v>
      </c>
      <c r="C19" s="8" t="s">
        <v>8</v>
      </c>
      <c r="D19" s="10">
        <v>1805.54</v>
      </c>
      <c r="E19" s="10">
        <v>260</v>
      </c>
      <c r="F19" s="10">
        <f t="shared" si="1"/>
        <v>469440.39999999997</v>
      </c>
    </row>
    <row r="20" spans="1:6" ht="72">
      <c r="A20" s="8" t="s">
        <v>58</v>
      </c>
      <c r="B20" s="9" t="s">
        <v>65</v>
      </c>
      <c r="C20" s="8" t="s">
        <v>53</v>
      </c>
      <c r="D20" s="10">
        <v>3168.58</v>
      </c>
      <c r="E20" s="10">
        <v>60</v>
      </c>
      <c r="F20" s="10">
        <f t="shared" si="1"/>
        <v>190114.8</v>
      </c>
    </row>
    <row r="21" spans="1:6" ht="48" customHeight="1">
      <c r="A21" s="8" t="s">
        <v>59</v>
      </c>
      <c r="B21" s="9" t="s">
        <v>66</v>
      </c>
      <c r="C21" s="8" t="s">
        <v>8</v>
      </c>
      <c r="D21" s="10">
        <v>812.9</v>
      </c>
      <c r="E21" s="10">
        <v>2200</v>
      </c>
      <c r="F21" s="10">
        <f t="shared" si="1"/>
        <v>1788380</v>
      </c>
    </row>
    <row r="22" spans="1:6" ht="96">
      <c r="A22" s="8" t="s">
        <v>60</v>
      </c>
      <c r="B22" s="9" t="s">
        <v>67</v>
      </c>
      <c r="C22" s="8" t="s">
        <v>53</v>
      </c>
      <c r="D22" s="10">
        <v>2911.6</v>
      </c>
      <c r="E22" s="10">
        <v>90</v>
      </c>
      <c r="F22" s="10">
        <f t="shared" si="1"/>
        <v>262044</v>
      </c>
    </row>
    <row r="23" spans="1:6">
      <c r="A23" s="51" t="s">
        <v>9</v>
      </c>
      <c r="B23" s="51"/>
      <c r="C23" s="51"/>
      <c r="D23" s="51"/>
      <c r="E23" s="51"/>
      <c r="F23" s="11">
        <f>SUM(F16:F22)</f>
        <v>3239330.7</v>
      </c>
    </row>
    <row r="24" spans="1:6" ht="9.9499999999999993" customHeight="1">
      <c r="A24" s="45"/>
      <c r="B24" s="46"/>
      <c r="C24" s="46"/>
      <c r="D24" s="46"/>
      <c r="E24" s="46"/>
      <c r="F24" s="47"/>
    </row>
    <row r="25" spans="1:6">
      <c r="A25" s="7">
        <v>3</v>
      </c>
      <c r="B25" s="48" t="s">
        <v>10</v>
      </c>
      <c r="C25" s="49"/>
      <c r="D25" s="49"/>
      <c r="E25" s="49"/>
      <c r="F25" s="50"/>
    </row>
    <row r="26" spans="1:6" ht="84">
      <c r="A26" s="53" t="s">
        <v>69</v>
      </c>
      <c r="B26" s="9" t="s">
        <v>68</v>
      </c>
      <c r="C26" s="8"/>
      <c r="D26" s="10"/>
      <c r="E26" s="31"/>
      <c r="F26" s="10"/>
    </row>
    <row r="27" spans="1:6">
      <c r="A27" s="54"/>
      <c r="B27" s="9" t="s">
        <v>70</v>
      </c>
      <c r="C27" s="8" t="s">
        <v>8</v>
      </c>
      <c r="D27" s="10">
        <v>724.06</v>
      </c>
      <c r="E27" s="10">
        <v>2700</v>
      </c>
      <c r="F27" s="10">
        <f t="shared" ref="F27:F34" si="2">D27*E27</f>
        <v>1954961.9999999998</v>
      </c>
    </row>
    <row r="28" spans="1:6" ht="84">
      <c r="A28" s="8" t="s">
        <v>72</v>
      </c>
      <c r="B28" s="9" t="s">
        <v>71</v>
      </c>
      <c r="C28" s="8" t="s">
        <v>8</v>
      </c>
      <c r="D28" s="10">
        <v>500.84</v>
      </c>
      <c r="E28" s="10">
        <v>2800</v>
      </c>
      <c r="F28" s="10">
        <f t="shared" si="2"/>
        <v>1402352</v>
      </c>
    </row>
    <row r="29" spans="1:6" ht="84">
      <c r="A29" s="53" t="s">
        <v>73</v>
      </c>
      <c r="B29" s="9" t="s">
        <v>74</v>
      </c>
      <c r="C29" s="8"/>
      <c r="D29" s="10"/>
      <c r="E29" s="31"/>
      <c r="F29" s="10"/>
    </row>
    <row r="30" spans="1:6">
      <c r="A30" s="54"/>
      <c r="B30" s="9" t="s">
        <v>75</v>
      </c>
      <c r="C30" s="8" t="s">
        <v>53</v>
      </c>
      <c r="D30" s="10">
        <v>2238.46</v>
      </c>
      <c r="E30" s="10">
        <v>1500</v>
      </c>
      <c r="F30" s="10">
        <f t="shared" si="2"/>
        <v>3357690</v>
      </c>
    </row>
    <row r="31" spans="1:6" ht="84">
      <c r="A31" s="53" t="s">
        <v>77</v>
      </c>
      <c r="B31" s="9" t="s">
        <v>76</v>
      </c>
      <c r="C31" s="8"/>
      <c r="D31" s="10"/>
      <c r="E31" s="10"/>
      <c r="F31" s="10"/>
    </row>
    <row r="32" spans="1:6">
      <c r="A32" s="54"/>
      <c r="B32" s="9" t="s">
        <v>78</v>
      </c>
      <c r="C32" s="8" t="s">
        <v>53</v>
      </c>
      <c r="D32" s="10">
        <v>2238.46</v>
      </c>
      <c r="E32" s="10">
        <v>950</v>
      </c>
      <c r="F32" s="10">
        <f t="shared" si="2"/>
        <v>2126537</v>
      </c>
    </row>
    <row r="33" spans="1:6" ht="48">
      <c r="A33" s="53" t="s">
        <v>79</v>
      </c>
      <c r="B33" s="9" t="s">
        <v>101</v>
      </c>
      <c r="C33" s="8"/>
      <c r="D33" s="10"/>
      <c r="E33" s="10"/>
      <c r="F33" s="10"/>
    </row>
    <row r="34" spans="1:6">
      <c r="A34" s="54"/>
      <c r="B34" s="9" t="s">
        <v>102</v>
      </c>
      <c r="C34" s="8" t="s">
        <v>53</v>
      </c>
      <c r="D34" s="10">
        <v>628.95000000000005</v>
      </c>
      <c r="E34" s="10">
        <v>1200</v>
      </c>
      <c r="F34" s="10">
        <f t="shared" si="2"/>
        <v>754740</v>
      </c>
    </row>
    <row r="35" spans="1:6">
      <c r="A35" s="51" t="s">
        <v>9</v>
      </c>
      <c r="B35" s="51"/>
      <c r="C35" s="51"/>
      <c r="D35" s="51"/>
      <c r="E35" s="51"/>
      <c r="F35" s="11">
        <f>SUM(F26:F34)</f>
        <v>9596281</v>
      </c>
    </row>
    <row r="36" spans="1:6" ht="9.9499999999999993" customHeight="1">
      <c r="A36" s="45"/>
      <c r="B36" s="46"/>
      <c r="C36" s="46"/>
      <c r="D36" s="46"/>
      <c r="E36" s="46"/>
      <c r="F36" s="47"/>
    </row>
    <row r="37" spans="1:6">
      <c r="A37" s="7">
        <v>4</v>
      </c>
      <c r="B37" s="48" t="s">
        <v>39</v>
      </c>
      <c r="C37" s="49"/>
      <c r="D37" s="49"/>
      <c r="E37" s="49"/>
      <c r="F37" s="50"/>
    </row>
    <row r="38" spans="1:6" ht="108">
      <c r="A38" s="53" t="s">
        <v>80</v>
      </c>
      <c r="B38" s="9" t="s">
        <v>82</v>
      </c>
      <c r="C38" s="8"/>
      <c r="D38" s="10"/>
      <c r="E38" s="10"/>
      <c r="F38" s="10"/>
    </row>
    <row r="39" spans="1:6">
      <c r="A39" s="54"/>
      <c r="B39" s="9" t="s">
        <v>83</v>
      </c>
      <c r="C39" s="8" t="s">
        <v>40</v>
      </c>
      <c r="D39" s="10">
        <v>906</v>
      </c>
      <c r="E39" s="10">
        <v>1600</v>
      </c>
      <c r="F39" s="10">
        <f t="shared" ref="F39:F40" si="3">D39*E39</f>
        <v>1449600</v>
      </c>
    </row>
    <row r="40" spans="1:6" s="25" customFormat="1" ht="108">
      <c r="A40" s="8" t="s">
        <v>81</v>
      </c>
      <c r="B40" s="9" t="s">
        <v>84</v>
      </c>
      <c r="C40" s="8" t="s">
        <v>85</v>
      </c>
      <c r="D40" s="10">
        <v>3</v>
      </c>
      <c r="E40" s="10">
        <v>10000</v>
      </c>
      <c r="F40" s="10">
        <f t="shared" si="3"/>
        <v>30000</v>
      </c>
    </row>
    <row r="41" spans="1:6">
      <c r="A41" s="51" t="s">
        <v>9</v>
      </c>
      <c r="B41" s="51"/>
      <c r="C41" s="51"/>
      <c r="D41" s="51"/>
      <c r="E41" s="51"/>
      <c r="F41" s="11">
        <f>SUM(F38:F40)</f>
        <v>1479600</v>
      </c>
    </row>
    <row r="42" spans="1:6" ht="20.100000000000001" customHeight="1">
      <c r="A42" s="12"/>
      <c r="B42" s="12"/>
      <c r="C42" s="13"/>
      <c r="D42" s="27"/>
      <c r="E42" s="32"/>
      <c r="F42" s="27"/>
    </row>
    <row r="43" spans="1:6">
      <c r="A43" s="52" t="s">
        <v>11</v>
      </c>
      <c r="B43" s="52"/>
      <c r="C43" s="52"/>
      <c r="D43" s="52"/>
      <c r="E43" s="52"/>
      <c r="F43" s="52"/>
    </row>
    <row r="44" spans="1:6">
      <c r="A44" s="4">
        <f>A6</f>
        <v>1</v>
      </c>
      <c r="B44" s="43" t="str">
        <f>B6</f>
        <v>PRETHODNI RADOVI</v>
      </c>
      <c r="C44" s="43"/>
      <c r="D44" s="43"/>
      <c r="E44" s="43"/>
      <c r="F44" s="10">
        <f>+F13</f>
        <v>2150163.8000000003</v>
      </c>
    </row>
    <row r="45" spans="1:6" ht="15" customHeight="1">
      <c r="A45" s="4">
        <f>+A15</f>
        <v>2</v>
      </c>
      <c r="B45" s="43" t="str">
        <f>B15</f>
        <v>ZEMLJANI RADOVI</v>
      </c>
      <c r="C45" s="43"/>
      <c r="D45" s="43"/>
      <c r="E45" s="43"/>
      <c r="F45" s="10">
        <f>+F23</f>
        <v>3239330.7</v>
      </c>
    </row>
    <row r="46" spans="1:6" ht="15" customHeight="1">
      <c r="A46" s="4">
        <f>A25</f>
        <v>3</v>
      </c>
      <c r="B46" s="43" t="str">
        <f>B25</f>
        <v>GORNJI STROJ</v>
      </c>
      <c r="C46" s="43"/>
      <c r="D46" s="43"/>
      <c r="E46" s="43"/>
      <c r="F46" s="10">
        <f>+F35</f>
        <v>9596281</v>
      </c>
    </row>
    <row r="47" spans="1:6" ht="15" customHeight="1">
      <c r="A47" s="4">
        <f>A37</f>
        <v>4</v>
      </c>
      <c r="B47" s="43" t="str">
        <f>B37</f>
        <v>ODVODNJAVANJE</v>
      </c>
      <c r="C47" s="43"/>
      <c r="D47" s="43"/>
      <c r="E47" s="43"/>
      <c r="F47" s="10">
        <f>+F41</f>
        <v>1479600</v>
      </c>
    </row>
    <row r="48" spans="1:6" hidden="1">
      <c r="A48" s="44" t="s">
        <v>12</v>
      </c>
      <c r="B48" s="44"/>
      <c r="C48" s="44"/>
      <c r="D48" s="44"/>
      <c r="E48" s="44"/>
      <c r="F48" s="11">
        <f>SUM(F44:F47)</f>
        <v>16465375.5</v>
      </c>
    </row>
    <row r="49" spans="1:6" hidden="1">
      <c r="A49" s="44" t="s">
        <v>13</v>
      </c>
      <c r="B49" s="44"/>
      <c r="C49" s="44"/>
      <c r="D49" s="44"/>
      <c r="E49" s="44"/>
      <c r="F49" s="11"/>
    </row>
    <row r="50" spans="1:6">
      <c r="A50" s="44" t="s">
        <v>14</v>
      </c>
      <c r="B50" s="44"/>
      <c r="C50" s="44"/>
      <c r="D50" s="44"/>
      <c r="E50" s="44"/>
      <c r="F50" s="11">
        <f>+F48+F49</f>
        <v>16465375.5</v>
      </c>
    </row>
    <row r="51" spans="1:6">
      <c r="A51" s="2"/>
      <c r="B51" s="2"/>
      <c r="C51" s="1"/>
      <c r="D51" s="15"/>
      <c r="E51" s="33"/>
      <c r="F51" s="15"/>
    </row>
    <row r="52" spans="1:6">
      <c r="A52" s="2"/>
      <c r="B52" s="2"/>
      <c r="C52" s="1"/>
      <c r="D52" s="15"/>
      <c r="E52" s="33"/>
      <c r="F52" s="15"/>
    </row>
    <row r="53" spans="1:6">
      <c r="A53" s="2"/>
      <c r="B53" s="2"/>
      <c r="C53" s="1"/>
      <c r="D53" s="15"/>
      <c r="E53" s="33"/>
      <c r="F53" s="15"/>
    </row>
    <row r="54" spans="1:6">
      <c r="A54" s="2"/>
      <c r="B54" s="2"/>
      <c r="C54" s="1"/>
      <c r="D54" s="15"/>
      <c r="E54" s="33"/>
      <c r="F54" s="15"/>
    </row>
    <row r="55" spans="1:6">
      <c r="A55" s="37"/>
      <c r="B55" s="2"/>
      <c r="C55" s="35"/>
      <c r="D55" s="35"/>
      <c r="E55" s="35"/>
      <c r="F55" s="35"/>
    </row>
    <row r="56" spans="1:6">
      <c r="A56" s="2"/>
      <c r="B56" s="2"/>
      <c r="C56" s="36"/>
      <c r="D56" s="36"/>
      <c r="E56" s="36"/>
      <c r="F56" s="36"/>
    </row>
    <row r="57" spans="1:6">
      <c r="A57" s="2"/>
      <c r="B57" s="2"/>
      <c r="C57" s="35"/>
      <c r="D57" s="35"/>
      <c r="E57" s="35"/>
      <c r="F57" s="35"/>
    </row>
    <row r="58" spans="1:6">
      <c r="A58" s="2"/>
      <c r="B58" s="2"/>
      <c r="C58" s="14"/>
      <c r="D58" s="14"/>
      <c r="E58" s="14"/>
      <c r="F58" s="14"/>
    </row>
    <row r="59" spans="1:6">
      <c r="A59" s="2"/>
      <c r="B59" s="2"/>
      <c r="C59" s="35"/>
      <c r="D59" s="35"/>
      <c r="E59" s="35"/>
      <c r="F59" s="35"/>
    </row>
    <row r="60" spans="1:6">
      <c r="A60" s="2"/>
      <c r="B60" s="2"/>
      <c r="C60" s="1"/>
      <c r="D60" s="15"/>
      <c r="E60" s="33"/>
      <c r="F60" s="15"/>
    </row>
    <row r="61" spans="1:6">
      <c r="A61" s="2"/>
      <c r="B61" s="2"/>
      <c r="C61" s="1"/>
      <c r="D61" s="15"/>
      <c r="E61" s="33"/>
      <c r="F61" s="15"/>
    </row>
    <row r="62" spans="1:6">
      <c r="A62" s="2"/>
      <c r="B62" s="2"/>
      <c r="C62" s="1"/>
      <c r="D62" s="15"/>
      <c r="E62" s="33"/>
      <c r="F62" s="15"/>
    </row>
    <row r="63" spans="1:6">
      <c r="A63" s="2"/>
      <c r="B63" s="2"/>
      <c r="C63" s="1"/>
      <c r="D63" s="15"/>
      <c r="E63" s="33"/>
      <c r="F63" s="15"/>
    </row>
    <row r="64" spans="1:6">
      <c r="A64" s="2"/>
      <c r="B64" s="2"/>
      <c r="C64" s="1"/>
      <c r="D64" s="15"/>
      <c r="E64" s="33"/>
      <c r="F64" s="15"/>
    </row>
    <row r="65" spans="1:6">
      <c r="A65" s="2"/>
      <c r="B65" s="2"/>
      <c r="C65" s="1"/>
      <c r="D65" s="15"/>
      <c r="E65" s="33"/>
      <c r="F65" s="15"/>
    </row>
    <row r="66" spans="1:6">
      <c r="A66" s="2"/>
      <c r="B66" s="2"/>
      <c r="C66" s="1"/>
      <c r="D66" s="15"/>
      <c r="E66" s="33"/>
      <c r="F66" s="15"/>
    </row>
    <row r="67" spans="1:6">
      <c r="A67" s="2"/>
      <c r="B67" s="2"/>
      <c r="C67" s="1"/>
      <c r="D67" s="15"/>
      <c r="E67" s="33"/>
      <c r="F67" s="15"/>
    </row>
    <row r="68" spans="1:6">
      <c r="A68" s="2"/>
      <c r="B68" s="2"/>
      <c r="C68" s="1"/>
      <c r="D68" s="15"/>
      <c r="E68" s="33"/>
      <c r="F68" s="15"/>
    </row>
    <row r="69" spans="1:6">
      <c r="A69" s="2"/>
      <c r="B69" s="2"/>
      <c r="C69" s="1"/>
      <c r="D69" s="15"/>
      <c r="E69" s="33"/>
      <c r="F69" s="15"/>
    </row>
    <row r="70" spans="1:6">
      <c r="A70" s="2"/>
      <c r="B70" s="2"/>
      <c r="C70" s="1"/>
      <c r="D70" s="15"/>
      <c r="E70" s="33"/>
      <c r="F70" s="15"/>
    </row>
    <row r="71" spans="1:6">
      <c r="A71" s="2"/>
      <c r="B71" s="2"/>
      <c r="C71" s="1"/>
      <c r="D71" s="15"/>
      <c r="E71" s="33"/>
      <c r="F71" s="15"/>
    </row>
    <row r="72" spans="1:6">
      <c r="A72" s="2"/>
      <c r="B72" s="2"/>
      <c r="C72" s="1"/>
      <c r="D72" s="15"/>
      <c r="E72" s="33"/>
      <c r="F72" s="15"/>
    </row>
    <row r="73" spans="1:6">
      <c r="A73" s="2"/>
      <c r="B73" s="2"/>
      <c r="C73" s="1"/>
      <c r="D73" s="15"/>
      <c r="E73" s="33"/>
      <c r="F73" s="15"/>
    </row>
    <row r="74" spans="1:6">
      <c r="A74" s="2"/>
      <c r="B74" s="2"/>
      <c r="C74" s="1"/>
      <c r="D74" s="15"/>
      <c r="E74" s="33"/>
      <c r="F74" s="15"/>
    </row>
    <row r="75" spans="1:6">
      <c r="A75" s="2"/>
      <c r="B75" s="2"/>
      <c r="C75" s="1"/>
      <c r="D75" s="15"/>
      <c r="E75" s="33"/>
      <c r="F75" s="15"/>
    </row>
    <row r="76" spans="1:6">
      <c r="A76" s="2"/>
      <c r="B76" s="2"/>
      <c r="C76" s="1"/>
      <c r="D76" s="15"/>
      <c r="E76" s="33"/>
      <c r="F76" s="15"/>
    </row>
    <row r="77" spans="1:6">
      <c r="A77" s="2"/>
      <c r="B77" s="2"/>
      <c r="C77" s="1"/>
      <c r="D77" s="15"/>
      <c r="E77" s="33"/>
      <c r="F77" s="15"/>
    </row>
    <row r="78" spans="1:6">
      <c r="A78" s="2"/>
      <c r="B78" s="2"/>
      <c r="C78" s="1"/>
      <c r="D78" s="15"/>
      <c r="E78" s="33"/>
      <c r="F78" s="15"/>
    </row>
    <row r="79" spans="1:6">
      <c r="A79" s="2"/>
      <c r="B79" s="2"/>
      <c r="C79" s="1"/>
      <c r="D79" s="15"/>
      <c r="E79" s="33"/>
      <c r="F79" s="15"/>
    </row>
    <row r="80" spans="1:6">
      <c r="A80" s="2"/>
      <c r="B80" s="2"/>
      <c r="C80" s="1"/>
      <c r="D80" s="15"/>
      <c r="E80" s="33"/>
      <c r="F80" s="15"/>
    </row>
    <row r="81" spans="1:6">
      <c r="A81" s="2"/>
      <c r="B81" s="2"/>
      <c r="C81" s="1"/>
      <c r="D81" s="15"/>
      <c r="E81" s="33"/>
      <c r="F81" s="15"/>
    </row>
    <row r="82" spans="1:6">
      <c r="A82" s="2"/>
      <c r="B82" s="2"/>
      <c r="C82" s="1"/>
      <c r="D82" s="15"/>
      <c r="E82" s="33"/>
      <c r="F82" s="15"/>
    </row>
    <row r="83" spans="1:6">
      <c r="A83" s="2"/>
      <c r="B83" s="2"/>
      <c r="C83" s="1"/>
      <c r="D83" s="15"/>
      <c r="E83" s="33"/>
      <c r="F83" s="15"/>
    </row>
    <row r="84" spans="1:6">
      <c r="A84" s="2"/>
      <c r="B84" s="2"/>
      <c r="C84" s="1"/>
      <c r="D84" s="15"/>
      <c r="E84" s="33"/>
      <c r="F84" s="15"/>
    </row>
    <row r="85" spans="1:6">
      <c r="A85" s="2"/>
      <c r="B85" s="2"/>
      <c r="C85" s="1"/>
      <c r="D85" s="15"/>
      <c r="E85" s="33"/>
      <c r="F85" s="15"/>
    </row>
    <row r="86" spans="1:6">
      <c r="A86" s="2"/>
      <c r="B86" s="2"/>
      <c r="C86" s="1"/>
      <c r="D86" s="15"/>
      <c r="E86" s="33"/>
      <c r="F86" s="15"/>
    </row>
    <row r="87" spans="1:6">
      <c r="A87" s="2"/>
      <c r="B87" s="2"/>
      <c r="C87" s="1"/>
      <c r="D87" s="15"/>
      <c r="E87" s="33"/>
      <c r="F87" s="15"/>
    </row>
    <row r="88" spans="1:6">
      <c r="A88" s="2"/>
      <c r="B88" s="2"/>
      <c r="C88" s="1"/>
      <c r="D88" s="15"/>
      <c r="E88" s="33"/>
      <c r="F88" s="15"/>
    </row>
    <row r="89" spans="1:6">
      <c r="A89" s="2"/>
      <c r="B89" s="2"/>
      <c r="C89" s="1"/>
      <c r="D89" s="15"/>
      <c r="E89" s="33"/>
      <c r="F89" s="15"/>
    </row>
    <row r="90" spans="1:6">
      <c r="A90" s="2"/>
      <c r="B90" s="2"/>
      <c r="C90" s="1"/>
      <c r="D90" s="15"/>
      <c r="E90" s="33"/>
      <c r="F90" s="15"/>
    </row>
    <row r="91" spans="1:6">
      <c r="A91" s="2"/>
      <c r="B91" s="2"/>
      <c r="C91" s="1"/>
      <c r="D91" s="15"/>
      <c r="E91" s="33"/>
      <c r="F91" s="15"/>
    </row>
    <row r="92" spans="1:6">
      <c r="A92" s="2"/>
      <c r="B92" s="2"/>
      <c r="C92" s="1"/>
      <c r="D92" s="15"/>
      <c r="E92" s="33"/>
      <c r="F92" s="15"/>
    </row>
    <row r="93" spans="1:6">
      <c r="A93" s="2"/>
      <c r="B93" s="2"/>
      <c r="C93" s="1"/>
      <c r="D93" s="15"/>
      <c r="E93" s="33"/>
      <c r="F93" s="15"/>
    </row>
    <row r="94" spans="1:6">
      <c r="A94" s="2"/>
      <c r="B94" s="2"/>
      <c r="C94" s="1"/>
      <c r="D94" s="15"/>
      <c r="E94" s="33"/>
      <c r="F94" s="15"/>
    </row>
    <row r="95" spans="1:6">
      <c r="A95" s="2"/>
      <c r="B95" s="2"/>
      <c r="C95" s="1"/>
      <c r="D95" s="15"/>
      <c r="E95" s="33"/>
      <c r="F95" s="15"/>
    </row>
    <row r="96" spans="1:6">
      <c r="A96" s="2"/>
      <c r="B96" s="2"/>
      <c r="C96" s="1"/>
      <c r="D96" s="15"/>
      <c r="E96" s="33"/>
      <c r="F96" s="15"/>
    </row>
    <row r="97" spans="1:6">
      <c r="A97" s="2"/>
      <c r="B97" s="2"/>
      <c r="C97" s="1"/>
      <c r="D97" s="15"/>
      <c r="E97" s="33"/>
      <c r="F97" s="15"/>
    </row>
    <row r="98" spans="1:6">
      <c r="A98" s="2"/>
      <c r="B98" s="2"/>
      <c r="C98" s="1"/>
      <c r="D98" s="15"/>
      <c r="E98" s="33"/>
      <c r="F98" s="15"/>
    </row>
    <row r="99" spans="1:6">
      <c r="A99" s="2"/>
      <c r="B99" s="2"/>
      <c r="C99" s="1"/>
      <c r="D99" s="15"/>
      <c r="E99" s="33"/>
      <c r="F99" s="15"/>
    </row>
    <row r="100" spans="1:6">
      <c r="A100" s="2"/>
      <c r="B100" s="2"/>
      <c r="C100" s="1"/>
      <c r="D100" s="15"/>
      <c r="E100" s="33"/>
      <c r="F100" s="15"/>
    </row>
    <row r="101" spans="1:6">
      <c r="A101" s="2"/>
      <c r="B101" s="2"/>
      <c r="C101" s="1"/>
      <c r="D101" s="15"/>
      <c r="E101" s="33"/>
      <c r="F101" s="15"/>
    </row>
    <row r="102" spans="1:6">
      <c r="A102" s="2"/>
      <c r="B102" s="2"/>
      <c r="C102" s="1"/>
      <c r="D102" s="15"/>
      <c r="E102" s="33"/>
      <c r="F102" s="15"/>
    </row>
    <row r="103" spans="1:6">
      <c r="A103" s="2"/>
      <c r="B103" s="2"/>
      <c r="C103" s="1"/>
      <c r="D103" s="15"/>
      <c r="E103" s="33"/>
      <c r="F103" s="15"/>
    </row>
    <row r="104" spans="1:6">
      <c r="A104" s="2"/>
      <c r="B104" s="2"/>
      <c r="C104" s="1"/>
      <c r="D104" s="15"/>
      <c r="E104" s="33"/>
      <c r="F104" s="15"/>
    </row>
    <row r="105" spans="1:6">
      <c r="A105" s="2"/>
      <c r="B105" s="2"/>
      <c r="C105" s="1"/>
      <c r="D105" s="15"/>
      <c r="E105" s="33"/>
      <c r="F105" s="15"/>
    </row>
    <row r="106" spans="1:6">
      <c r="A106" s="2"/>
      <c r="B106" s="2"/>
      <c r="C106" s="1"/>
      <c r="D106" s="15"/>
      <c r="E106" s="33"/>
      <c r="F106" s="15"/>
    </row>
    <row r="107" spans="1:6">
      <c r="A107" s="2"/>
      <c r="B107" s="2"/>
      <c r="C107" s="1"/>
      <c r="D107" s="15"/>
      <c r="E107" s="33"/>
      <c r="F107" s="15"/>
    </row>
    <row r="108" spans="1:6">
      <c r="A108" s="2"/>
      <c r="B108" s="2"/>
      <c r="C108" s="1"/>
      <c r="D108" s="15"/>
      <c r="E108" s="33"/>
      <c r="F108" s="15"/>
    </row>
    <row r="109" spans="1:6">
      <c r="A109" s="2"/>
      <c r="B109" s="2"/>
      <c r="C109" s="1"/>
      <c r="D109" s="15"/>
      <c r="E109" s="33"/>
      <c r="F109" s="15"/>
    </row>
    <row r="110" spans="1:6">
      <c r="A110" s="2"/>
      <c r="B110" s="2"/>
      <c r="C110" s="1"/>
      <c r="D110" s="15"/>
      <c r="E110" s="33"/>
      <c r="F110" s="15"/>
    </row>
    <row r="111" spans="1:6">
      <c r="A111" s="2"/>
      <c r="B111" s="2"/>
      <c r="C111" s="1"/>
      <c r="D111" s="15"/>
      <c r="E111" s="33"/>
      <c r="F111" s="15"/>
    </row>
    <row r="112" spans="1:6">
      <c r="A112" s="2"/>
      <c r="B112" s="2"/>
      <c r="C112" s="1"/>
      <c r="D112" s="15"/>
      <c r="E112" s="33"/>
      <c r="F112" s="15"/>
    </row>
    <row r="113" spans="1:6">
      <c r="A113" s="2"/>
      <c r="B113" s="2"/>
      <c r="C113" s="1"/>
      <c r="D113" s="15"/>
      <c r="E113" s="33"/>
      <c r="F113" s="15"/>
    </row>
    <row r="114" spans="1:6">
      <c r="A114" s="2"/>
      <c r="B114" s="2"/>
      <c r="C114" s="1"/>
      <c r="D114" s="15"/>
      <c r="E114" s="33"/>
      <c r="F114" s="15"/>
    </row>
    <row r="115" spans="1:6">
      <c r="A115" s="2"/>
      <c r="B115" s="2"/>
      <c r="C115" s="1"/>
      <c r="D115" s="15"/>
      <c r="E115" s="33"/>
      <c r="F115" s="15"/>
    </row>
    <row r="116" spans="1:6">
      <c r="A116" s="2"/>
      <c r="B116" s="2"/>
      <c r="C116" s="1"/>
      <c r="D116" s="15"/>
      <c r="E116" s="33"/>
      <c r="F116" s="15"/>
    </row>
    <row r="117" spans="1:6">
      <c r="A117" s="2"/>
      <c r="B117" s="2"/>
      <c r="C117" s="1"/>
      <c r="D117" s="15"/>
      <c r="E117" s="33"/>
      <c r="F117" s="15"/>
    </row>
    <row r="118" spans="1:6">
      <c r="A118" s="2"/>
      <c r="B118" s="2"/>
      <c r="C118" s="1"/>
      <c r="D118" s="15"/>
      <c r="E118" s="33"/>
      <c r="F118" s="15"/>
    </row>
    <row r="119" spans="1:6">
      <c r="A119" s="2"/>
      <c r="B119" s="2"/>
      <c r="C119" s="1"/>
      <c r="D119" s="15"/>
      <c r="E119" s="33"/>
      <c r="F119" s="15"/>
    </row>
  </sheetData>
  <mergeCells count="29">
    <mergeCell ref="A23:E23"/>
    <mergeCell ref="A1:F1"/>
    <mergeCell ref="A2:F2"/>
    <mergeCell ref="A3:F3"/>
    <mergeCell ref="A5:F5"/>
    <mergeCell ref="B15:F15"/>
    <mergeCell ref="B6:F6"/>
    <mergeCell ref="A13:E13"/>
    <mergeCell ref="A14:F14"/>
    <mergeCell ref="A16:A18"/>
    <mergeCell ref="A41:E41"/>
    <mergeCell ref="A43:F43"/>
    <mergeCell ref="B45:E45"/>
    <mergeCell ref="B44:E44"/>
    <mergeCell ref="A26:A27"/>
    <mergeCell ref="A29:A30"/>
    <mergeCell ref="A31:A32"/>
    <mergeCell ref="A33:A34"/>
    <mergeCell ref="A38:A39"/>
    <mergeCell ref="A24:F24"/>
    <mergeCell ref="B25:F25"/>
    <mergeCell ref="A35:E35"/>
    <mergeCell ref="A36:F36"/>
    <mergeCell ref="B37:F37"/>
    <mergeCell ref="B46:E46"/>
    <mergeCell ref="B47:E47"/>
    <mergeCell ref="A48:E48"/>
    <mergeCell ref="A49:E49"/>
    <mergeCell ref="A50:E50"/>
  </mergeCells>
  <phoneticPr fontId="22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9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topLeftCell="A10" zoomScale="120" zoomScaleNormal="130" zoomScaleSheetLayoutView="120" workbookViewId="0">
      <selection activeCell="H8" sqref="H8"/>
    </sheetView>
  </sheetViews>
  <sheetFormatPr defaultRowHeight="15"/>
  <cols>
    <col min="1" max="1" width="6.7109375" customWidth="1"/>
    <col min="2" max="2" width="52.7109375" customWidth="1"/>
    <col min="3" max="3" width="7" customWidth="1"/>
    <col min="4" max="4" width="10.7109375" style="30" customWidth="1"/>
    <col min="5" max="5" width="7.85546875" style="34" customWidth="1"/>
    <col min="6" max="6" width="10.7109375" style="28" customWidth="1"/>
  </cols>
  <sheetData>
    <row r="1" spans="1:6" ht="18">
      <c r="A1" s="55" t="s">
        <v>0</v>
      </c>
      <c r="B1" s="55"/>
      <c r="C1" s="55"/>
      <c r="D1" s="55"/>
      <c r="E1" s="55"/>
      <c r="F1" s="55"/>
    </row>
    <row r="2" spans="1:6">
      <c r="A2" s="56" t="s">
        <v>88</v>
      </c>
      <c r="B2" s="56"/>
      <c r="C2" s="56"/>
      <c r="D2" s="56"/>
      <c r="E2" s="56"/>
      <c r="F2" s="56"/>
    </row>
    <row r="3" spans="1:6">
      <c r="A3" s="57" t="s">
        <v>41</v>
      </c>
      <c r="B3" s="57"/>
      <c r="C3" s="57"/>
      <c r="D3" s="57"/>
      <c r="E3" s="57"/>
      <c r="F3" s="57"/>
    </row>
    <row r="4" spans="1:6" ht="25.5">
      <c r="A4" s="38" t="s">
        <v>1</v>
      </c>
      <c r="B4" s="4" t="s">
        <v>2</v>
      </c>
      <c r="C4" s="38" t="s">
        <v>3</v>
      </c>
      <c r="D4" s="5" t="s">
        <v>4</v>
      </c>
      <c r="E4" s="6" t="s">
        <v>5</v>
      </c>
      <c r="F4" s="5" t="s">
        <v>6</v>
      </c>
    </row>
    <row r="5" spans="1:6" ht="5.0999999999999996" customHeight="1">
      <c r="A5" s="39"/>
      <c r="B5" s="40"/>
      <c r="C5" s="39"/>
      <c r="D5" s="41"/>
      <c r="E5" s="42"/>
      <c r="F5" s="41"/>
    </row>
    <row r="6" spans="1:6">
      <c r="A6" s="7"/>
      <c r="B6" s="63" t="s">
        <v>89</v>
      </c>
      <c r="C6" s="63"/>
      <c r="D6" s="63"/>
      <c r="E6" s="63"/>
      <c r="F6" s="63"/>
    </row>
    <row r="7" spans="1:6" ht="108">
      <c r="A7" s="8">
        <v>1</v>
      </c>
      <c r="B7" s="9" t="s">
        <v>90</v>
      </c>
      <c r="C7" s="29" t="s">
        <v>91</v>
      </c>
      <c r="D7" s="10">
        <v>1</v>
      </c>
      <c r="E7" s="10">
        <v>50000</v>
      </c>
      <c r="F7" s="10">
        <f>+D7*E7</f>
        <v>50000</v>
      </c>
    </row>
    <row r="8" spans="1:6" ht="60">
      <c r="A8" s="8">
        <v>2</v>
      </c>
      <c r="B8" s="9" t="s">
        <v>92</v>
      </c>
      <c r="C8" s="29" t="s">
        <v>91</v>
      </c>
      <c r="D8" s="10">
        <v>1</v>
      </c>
      <c r="E8" s="10">
        <v>20000</v>
      </c>
      <c r="F8" s="10">
        <f>+D8*E8</f>
        <v>20000</v>
      </c>
    </row>
    <row r="9" spans="1:6" ht="84">
      <c r="A9" s="8">
        <v>3</v>
      </c>
      <c r="B9" s="9" t="s">
        <v>93</v>
      </c>
      <c r="C9" s="29" t="s">
        <v>85</v>
      </c>
      <c r="D9" s="10">
        <v>24</v>
      </c>
      <c r="E9" s="10">
        <v>3000</v>
      </c>
      <c r="F9" s="10">
        <f t="shared" ref="F9:F16" si="0">+D9*E9</f>
        <v>72000</v>
      </c>
    </row>
    <row r="10" spans="1:6" ht="84">
      <c r="A10" s="8">
        <v>4</v>
      </c>
      <c r="B10" s="9" t="s">
        <v>94</v>
      </c>
      <c r="C10" s="29" t="s">
        <v>85</v>
      </c>
      <c r="D10" s="10">
        <v>12</v>
      </c>
      <c r="E10" s="10">
        <v>2500</v>
      </c>
      <c r="F10" s="10">
        <f t="shared" si="0"/>
        <v>30000</v>
      </c>
    </row>
    <row r="11" spans="1:6" ht="48">
      <c r="A11" s="8">
        <v>5</v>
      </c>
      <c r="B11" s="9" t="s">
        <v>95</v>
      </c>
      <c r="C11" s="29" t="s">
        <v>85</v>
      </c>
      <c r="D11" s="10">
        <v>24</v>
      </c>
      <c r="E11" s="10">
        <v>5500</v>
      </c>
      <c r="F11" s="10">
        <f t="shared" si="0"/>
        <v>132000</v>
      </c>
    </row>
    <row r="12" spans="1:6" ht="48">
      <c r="A12" s="8">
        <v>6</v>
      </c>
      <c r="B12" s="9" t="s">
        <v>96</v>
      </c>
      <c r="C12" s="29" t="s">
        <v>85</v>
      </c>
      <c r="D12" s="10">
        <v>12</v>
      </c>
      <c r="E12" s="10">
        <v>4500</v>
      </c>
      <c r="F12" s="10">
        <f t="shared" si="0"/>
        <v>54000</v>
      </c>
    </row>
    <row r="13" spans="1:6" ht="72">
      <c r="A13" s="8">
        <v>7</v>
      </c>
      <c r="B13" s="9" t="s">
        <v>97</v>
      </c>
      <c r="C13" s="29" t="s">
        <v>85</v>
      </c>
      <c r="D13" s="10">
        <v>24</v>
      </c>
      <c r="E13" s="10">
        <v>22000</v>
      </c>
      <c r="F13" s="10">
        <f t="shared" si="0"/>
        <v>528000</v>
      </c>
    </row>
    <row r="14" spans="1:6" ht="72">
      <c r="A14" s="8">
        <v>8</v>
      </c>
      <c r="B14" s="9" t="s">
        <v>98</v>
      </c>
      <c r="C14" s="29" t="s">
        <v>85</v>
      </c>
      <c r="D14" s="10">
        <v>12</v>
      </c>
      <c r="E14" s="10">
        <v>14000</v>
      </c>
      <c r="F14" s="10">
        <f t="shared" si="0"/>
        <v>168000</v>
      </c>
    </row>
    <row r="15" spans="1:6" ht="36">
      <c r="A15" s="8">
        <v>9</v>
      </c>
      <c r="B15" s="9" t="s">
        <v>99</v>
      </c>
      <c r="C15" s="29" t="s">
        <v>91</v>
      </c>
      <c r="D15" s="10">
        <v>1</v>
      </c>
      <c r="E15" s="10">
        <v>40000</v>
      </c>
      <c r="F15" s="10">
        <f t="shared" si="0"/>
        <v>40000</v>
      </c>
    </row>
    <row r="16" spans="1:6" ht="72">
      <c r="A16" s="8">
        <v>10</v>
      </c>
      <c r="B16" s="9" t="s">
        <v>100</v>
      </c>
      <c r="C16" s="29" t="s">
        <v>91</v>
      </c>
      <c r="D16" s="10">
        <v>1</v>
      </c>
      <c r="E16" s="10">
        <v>35000</v>
      </c>
      <c r="F16" s="10">
        <f t="shared" si="0"/>
        <v>35000</v>
      </c>
    </row>
    <row r="17" spans="1:6">
      <c r="A17" s="51" t="s">
        <v>9</v>
      </c>
      <c r="B17" s="51"/>
      <c r="C17" s="51"/>
      <c r="D17" s="51"/>
      <c r="E17" s="51"/>
      <c r="F17" s="11">
        <f>SUM(F7:F16)</f>
        <v>1129000</v>
      </c>
    </row>
    <row r="18" spans="1:6">
      <c r="A18" s="2"/>
      <c r="B18" s="2"/>
      <c r="C18" s="1"/>
      <c r="D18" s="15"/>
      <c r="E18" s="33"/>
      <c r="F18" s="15"/>
    </row>
    <row r="19" spans="1:6">
      <c r="A19" s="2"/>
      <c r="B19" s="2"/>
      <c r="C19" s="1"/>
      <c r="D19" s="15"/>
      <c r="E19" s="33"/>
      <c r="F19" s="15"/>
    </row>
    <row r="20" spans="1:6">
      <c r="A20" s="2"/>
      <c r="B20" s="2"/>
      <c r="C20" s="1"/>
      <c r="D20" s="15"/>
      <c r="E20" s="33"/>
      <c r="F20" s="15"/>
    </row>
    <row r="21" spans="1:6">
      <c r="A21" s="2"/>
      <c r="B21" s="2"/>
      <c r="C21" s="1"/>
      <c r="D21" s="15"/>
      <c r="E21" s="33"/>
      <c r="F21" s="15"/>
    </row>
    <row r="22" spans="1:6">
      <c r="A22" s="2"/>
      <c r="B22" s="2"/>
      <c r="C22" s="1"/>
      <c r="D22" s="15"/>
      <c r="E22" s="33"/>
      <c r="F22" s="15"/>
    </row>
    <row r="23" spans="1:6">
      <c r="A23" s="2"/>
      <c r="B23" s="2"/>
      <c r="C23" s="1"/>
      <c r="D23" s="15"/>
      <c r="E23" s="33"/>
      <c r="F23" s="15"/>
    </row>
    <row r="24" spans="1:6">
      <c r="A24" s="2"/>
      <c r="B24" s="2"/>
      <c r="C24" s="1"/>
      <c r="D24" s="15"/>
      <c r="E24" s="33"/>
      <c r="F24" s="15"/>
    </row>
    <row r="25" spans="1:6">
      <c r="A25" s="2"/>
      <c r="B25" s="2"/>
      <c r="C25" s="1"/>
      <c r="D25" s="15"/>
      <c r="E25" s="33"/>
      <c r="F25" s="15"/>
    </row>
    <row r="26" spans="1:6">
      <c r="A26" s="2"/>
      <c r="B26" s="2"/>
      <c r="C26" s="1"/>
      <c r="D26" s="15"/>
      <c r="E26" s="33"/>
      <c r="F26" s="15"/>
    </row>
    <row r="27" spans="1:6">
      <c r="A27" s="2"/>
      <c r="B27" s="2"/>
      <c r="C27" s="1"/>
      <c r="D27" s="15"/>
      <c r="E27" s="33"/>
      <c r="F27" s="15"/>
    </row>
    <row r="28" spans="1:6">
      <c r="A28" s="2"/>
      <c r="B28" s="2"/>
      <c r="C28" s="1"/>
      <c r="D28" s="15"/>
      <c r="E28" s="33"/>
      <c r="F28" s="15"/>
    </row>
    <row r="29" spans="1:6">
      <c r="A29" s="2"/>
      <c r="B29" s="2"/>
      <c r="C29" s="1"/>
      <c r="D29" s="15"/>
      <c r="E29" s="33"/>
      <c r="F29" s="15"/>
    </row>
    <row r="30" spans="1:6">
      <c r="A30" s="2"/>
      <c r="B30" s="2"/>
      <c r="C30" s="1"/>
      <c r="D30" s="15"/>
      <c r="E30" s="33"/>
      <c r="F30" s="15"/>
    </row>
    <row r="31" spans="1:6">
      <c r="A31" s="2"/>
      <c r="B31" s="2"/>
      <c r="C31" s="1"/>
      <c r="D31" s="15"/>
      <c r="E31" s="33"/>
      <c r="F31" s="15"/>
    </row>
    <row r="32" spans="1:6">
      <c r="A32" s="2"/>
      <c r="B32" s="2"/>
      <c r="C32" s="1"/>
      <c r="D32" s="15"/>
      <c r="E32" s="33"/>
      <c r="F32" s="15"/>
    </row>
    <row r="33" spans="1:6">
      <c r="A33" s="2"/>
      <c r="B33" s="2"/>
      <c r="C33" s="1"/>
      <c r="D33" s="15"/>
      <c r="E33" s="33"/>
      <c r="F33" s="15"/>
    </row>
    <row r="34" spans="1:6">
      <c r="A34" s="2"/>
      <c r="B34" s="2"/>
      <c r="C34" s="1"/>
      <c r="D34" s="15"/>
      <c r="E34" s="33"/>
      <c r="F34" s="15"/>
    </row>
    <row r="35" spans="1:6">
      <c r="A35" s="2"/>
      <c r="B35" s="2"/>
      <c r="C35" s="1"/>
      <c r="D35" s="15"/>
      <c r="E35" s="33"/>
      <c r="F35" s="15"/>
    </row>
    <row r="36" spans="1:6">
      <c r="A36" s="2"/>
      <c r="B36" s="2"/>
      <c r="C36" s="1"/>
      <c r="D36" s="15"/>
      <c r="E36" s="33"/>
      <c r="F36" s="15"/>
    </row>
    <row r="37" spans="1:6">
      <c r="A37" s="2"/>
      <c r="B37" s="2"/>
      <c r="C37" s="1"/>
      <c r="D37" s="15"/>
      <c r="E37" s="33"/>
      <c r="F37" s="15"/>
    </row>
    <row r="38" spans="1:6">
      <c r="A38" s="2"/>
      <c r="B38" s="2"/>
      <c r="C38" s="1"/>
      <c r="D38" s="15"/>
      <c r="E38" s="33"/>
      <c r="F38" s="15"/>
    </row>
    <row r="39" spans="1:6">
      <c r="A39" s="2"/>
      <c r="B39" s="2"/>
      <c r="C39" s="1"/>
      <c r="D39" s="15"/>
      <c r="E39" s="33"/>
      <c r="F39" s="15"/>
    </row>
    <row r="40" spans="1:6">
      <c r="A40" s="2"/>
      <c r="B40" s="2"/>
      <c r="C40" s="1"/>
      <c r="D40" s="15"/>
      <c r="E40" s="33"/>
      <c r="F40" s="15"/>
    </row>
    <row r="41" spans="1:6">
      <c r="A41" s="2"/>
      <c r="B41" s="2"/>
      <c r="C41" s="1"/>
      <c r="D41" s="15"/>
      <c r="E41" s="33"/>
      <c r="F41" s="15"/>
    </row>
    <row r="42" spans="1:6">
      <c r="A42" s="2"/>
      <c r="B42" s="2"/>
      <c r="C42" s="1"/>
      <c r="D42" s="15"/>
      <c r="E42" s="33"/>
      <c r="F42" s="15"/>
    </row>
    <row r="43" spans="1:6">
      <c r="A43" s="2"/>
      <c r="B43" s="2"/>
      <c r="C43" s="1"/>
      <c r="D43" s="15"/>
      <c r="E43" s="33"/>
      <c r="F43" s="15"/>
    </row>
    <row r="44" spans="1:6">
      <c r="A44" s="2"/>
      <c r="B44" s="2"/>
      <c r="C44" s="1"/>
      <c r="D44" s="15"/>
      <c r="E44" s="33"/>
      <c r="F44" s="15"/>
    </row>
    <row r="45" spans="1:6">
      <c r="A45" s="2"/>
      <c r="B45" s="2"/>
      <c r="C45" s="1"/>
      <c r="D45" s="15"/>
      <c r="E45" s="33"/>
      <c r="F45" s="15"/>
    </row>
    <row r="46" spans="1:6">
      <c r="A46" s="2"/>
      <c r="B46" s="2"/>
      <c r="C46" s="1"/>
      <c r="D46" s="15"/>
      <c r="E46" s="33"/>
      <c r="F46" s="15"/>
    </row>
    <row r="47" spans="1:6">
      <c r="A47" s="2"/>
      <c r="B47" s="2"/>
      <c r="C47" s="1"/>
      <c r="D47" s="15"/>
      <c r="E47" s="33"/>
      <c r="F47" s="15"/>
    </row>
    <row r="48" spans="1:6">
      <c r="A48" s="2"/>
      <c r="B48" s="2"/>
      <c r="C48" s="1"/>
      <c r="D48" s="15"/>
      <c r="E48" s="33"/>
      <c r="F48" s="15"/>
    </row>
    <row r="49" spans="1:6">
      <c r="A49" s="2"/>
      <c r="B49" s="2"/>
      <c r="C49" s="1"/>
      <c r="D49" s="15"/>
      <c r="E49" s="33"/>
      <c r="F49" s="15"/>
    </row>
    <row r="50" spans="1:6">
      <c r="A50" s="2"/>
      <c r="B50" s="2"/>
      <c r="C50" s="1"/>
      <c r="D50" s="15"/>
      <c r="E50" s="33"/>
      <c r="F50" s="15"/>
    </row>
    <row r="51" spans="1:6">
      <c r="A51" s="2"/>
      <c r="B51" s="2"/>
      <c r="C51" s="1"/>
      <c r="D51" s="15"/>
      <c r="E51" s="33"/>
      <c r="F51" s="15"/>
    </row>
    <row r="52" spans="1:6">
      <c r="A52" s="2"/>
      <c r="B52" s="2"/>
      <c r="C52" s="1"/>
      <c r="D52" s="15"/>
      <c r="E52" s="33"/>
      <c r="F52" s="15"/>
    </row>
    <row r="53" spans="1:6">
      <c r="A53" s="2"/>
      <c r="B53" s="2"/>
      <c r="C53" s="1"/>
      <c r="D53" s="15"/>
      <c r="E53" s="33"/>
      <c r="F53" s="15"/>
    </row>
    <row r="54" spans="1:6">
      <c r="A54" s="2"/>
      <c r="B54" s="2"/>
      <c r="C54" s="1"/>
      <c r="D54" s="15"/>
      <c r="E54" s="33"/>
      <c r="F54" s="15"/>
    </row>
    <row r="55" spans="1:6">
      <c r="A55" s="2"/>
      <c r="B55" s="2"/>
      <c r="C55" s="1"/>
      <c r="D55" s="15"/>
      <c r="E55" s="33"/>
      <c r="F55" s="15"/>
    </row>
    <row r="56" spans="1:6">
      <c r="A56" s="2"/>
      <c r="B56" s="2"/>
      <c r="C56" s="1"/>
      <c r="D56" s="15"/>
      <c r="E56" s="33"/>
      <c r="F56" s="15"/>
    </row>
    <row r="57" spans="1:6">
      <c r="A57" s="2"/>
      <c r="B57" s="2"/>
      <c r="C57" s="1"/>
      <c r="D57" s="15"/>
      <c r="E57" s="33"/>
      <c r="F57" s="15"/>
    </row>
    <row r="58" spans="1:6">
      <c r="A58" s="2"/>
      <c r="B58" s="2"/>
      <c r="C58" s="1"/>
      <c r="D58" s="15"/>
      <c r="E58" s="33"/>
      <c r="F58" s="15"/>
    </row>
    <row r="59" spans="1:6">
      <c r="A59" s="2"/>
      <c r="B59" s="2"/>
      <c r="C59" s="1"/>
      <c r="D59" s="15"/>
      <c r="E59" s="33"/>
      <c r="F59" s="15"/>
    </row>
    <row r="60" spans="1:6">
      <c r="A60" s="2"/>
      <c r="B60" s="2"/>
      <c r="C60" s="1"/>
      <c r="D60" s="15"/>
      <c r="E60" s="33"/>
      <c r="F60" s="15"/>
    </row>
  </sheetData>
  <mergeCells count="5">
    <mergeCell ref="A1:F1"/>
    <mergeCell ref="A2:F2"/>
    <mergeCell ref="A3:F3"/>
    <mergeCell ref="B6:F6"/>
    <mergeCell ref="A17:E17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opLeftCell="B1" zoomScale="130" zoomScaleNormal="130" workbookViewId="0">
      <selection activeCell="L19" sqref="L19"/>
    </sheetView>
  </sheetViews>
  <sheetFormatPr defaultRowHeight="15"/>
  <cols>
    <col min="1" max="1" width="6.28515625" customWidth="1"/>
    <col min="2" max="3" width="3.28515625" customWidth="1"/>
    <col min="4" max="6" width="8.28515625" customWidth="1"/>
    <col min="7" max="7" width="7.28515625" customWidth="1"/>
    <col min="8" max="8" width="8.7109375" customWidth="1"/>
    <col min="9" max="9" width="7.28515625" customWidth="1"/>
    <col min="10" max="10" width="8.7109375" customWidth="1"/>
    <col min="11" max="11" width="7.28515625" customWidth="1"/>
    <col min="12" max="12" width="8.7109375" customWidth="1"/>
    <col min="13" max="13" width="7.28515625" customWidth="1"/>
    <col min="14" max="14" width="8.7109375" customWidth="1"/>
    <col min="15" max="15" width="7.28515625" customWidth="1"/>
    <col min="16" max="16" width="8.7109375" customWidth="1"/>
    <col min="17" max="17" width="7.28515625" customWidth="1"/>
    <col min="18" max="18" width="9" customWidth="1"/>
    <col min="19" max="19" width="9.140625" customWidth="1"/>
  </cols>
  <sheetData>
    <row r="1" spans="1:18" ht="18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>
      <c r="A3" s="69" t="s">
        <v>16</v>
      </c>
      <c r="B3" s="70" t="s">
        <v>17</v>
      </c>
      <c r="C3" s="70"/>
      <c r="D3" s="70"/>
      <c r="E3" s="71" t="s">
        <v>18</v>
      </c>
      <c r="F3" s="71" t="s">
        <v>19</v>
      </c>
      <c r="G3" s="72" t="s">
        <v>20</v>
      </c>
      <c r="H3" s="72"/>
      <c r="I3" s="72" t="s">
        <v>36</v>
      </c>
      <c r="J3" s="72"/>
      <c r="K3" s="72" t="s">
        <v>21</v>
      </c>
      <c r="L3" s="72"/>
      <c r="M3" s="72" t="s">
        <v>22</v>
      </c>
      <c r="N3" s="72"/>
      <c r="O3" s="72" t="s">
        <v>23</v>
      </c>
      <c r="P3" s="72"/>
      <c r="Q3" s="72" t="s">
        <v>33</v>
      </c>
      <c r="R3" s="72"/>
    </row>
    <row r="4" spans="1:18">
      <c r="A4" s="69"/>
      <c r="B4" s="70"/>
      <c r="C4" s="70"/>
      <c r="D4" s="70"/>
      <c r="E4" s="71"/>
      <c r="F4" s="71"/>
      <c r="G4" s="16" t="s">
        <v>25</v>
      </c>
      <c r="H4" s="16" t="s">
        <v>26</v>
      </c>
      <c r="I4" s="16" t="s">
        <v>25</v>
      </c>
      <c r="J4" s="16" t="s">
        <v>26</v>
      </c>
      <c r="K4" s="16" t="s">
        <v>25</v>
      </c>
      <c r="L4" s="16" t="s">
        <v>26</v>
      </c>
      <c r="M4" s="16" t="s">
        <v>25</v>
      </c>
      <c r="N4" s="16" t="s">
        <v>26</v>
      </c>
      <c r="O4" s="16" t="s">
        <v>25</v>
      </c>
      <c r="P4" s="16" t="s">
        <v>26</v>
      </c>
      <c r="Q4" s="16" t="s">
        <v>25</v>
      </c>
      <c r="R4" s="16" t="s">
        <v>26</v>
      </c>
    </row>
    <row r="5" spans="1:18">
      <c r="A5" s="69"/>
      <c r="B5" s="70"/>
      <c r="C5" s="70"/>
      <c r="D5" s="70"/>
      <c r="E5" s="26" t="s">
        <v>30</v>
      </c>
      <c r="F5" s="26" t="s">
        <v>30</v>
      </c>
      <c r="G5" s="26" t="s">
        <v>31</v>
      </c>
      <c r="H5" s="26" t="s">
        <v>32</v>
      </c>
      <c r="I5" s="26" t="s">
        <v>31</v>
      </c>
      <c r="J5" s="26" t="s">
        <v>32</v>
      </c>
      <c r="K5" s="26" t="s">
        <v>31</v>
      </c>
      <c r="L5" s="26" t="s">
        <v>32</v>
      </c>
      <c r="M5" s="26" t="s">
        <v>31</v>
      </c>
      <c r="N5" s="26" t="s">
        <v>32</v>
      </c>
      <c r="O5" s="26" t="s">
        <v>31</v>
      </c>
      <c r="P5" s="26" t="s">
        <v>32</v>
      </c>
      <c r="Q5" s="26" t="s">
        <v>30</v>
      </c>
      <c r="R5" s="26" t="s">
        <v>30</v>
      </c>
    </row>
    <row r="6" spans="1:18" ht="9.949999999999999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>
      <c r="A7" s="17">
        <v>1</v>
      </c>
      <c r="B7" s="17">
        <v>0</v>
      </c>
      <c r="C7" s="18" t="s">
        <v>27</v>
      </c>
      <c r="D7" s="19">
        <v>0</v>
      </c>
      <c r="E7" s="19">
        <f>D7-D6</f>
        <v>0</v>
      </c>
      <c r="F7" s="19">
        <f>(E7+E8)*0.5</f>
        <v>1.1100000000000001</v>
      </c>
      <c r="G7" s="19"/>
      <c r="H7" s="19">
        <f>F7*G7</f>
        <v>0</v>
      </c>
      <c r="I7" s="19"/>
      <c r="J7" s="19">
        <f>F7*I7</f>
        <v>0</v>
      </c>
      <c r="K7" s="19"/>
      <c r="L7" s="19">
        <f>F7*K7</f>
        <v>0</v>
      </c>
      <c r="M7" s="19"/>
      <c r="N7" s="19">
        <f>F7*M7</f>
        <v>0</v>
      </c>
      <c r="O7" s="19"/>
      <c r="P7" s="19">
        <f>F7*O7</f>
        <v>0</v>
      </c>
      <c r="Q7" s="19"/>
      <c r="R7" s="19">
        <f>F7*Q7</f>
        <v>0</v>
      </c>
    </row>
    <row r="8" spans="1:18">
      <c r="A8" s="17">
        <v>2</v>
      </c>
      <c r="B8" s="17">
        <v>0</v>
      </c>
      <c r="C8" s="18" t="s">
        <v>27</v>
      </c>
      <c r="D8" s="19">
        <v>2.2200000000000002</v>
      </c>
      <c r="E8" s="19">
        <f t="shared" ref="E8:E15" si="0">D8-D7</f>
        <v>2.2200000000000002</v>
      </c>
      <c r="F8" s="19">
        <f t="shared" ref="F8:F15" si="1">(E8+E9)*0.5</f>
        <v>2.11</v>
      </c>
      <c r="G8" s="19"/>
      <c r="H8" s="19">
        <f t="shared" ref="H8:H15" si="2">F8*G8</f>
        <v>0</v>
      </c>
      <c r="I8" s="19"/>
      <c r="J8" s="19">
        <f>F8*I8</f>
        <v>0</v>
      </c>
      <c r="K8" s="19"/>
      <c r="L8" s="19">
        <f>F8*K8</f>
        <v>0</v>
      </c>
      <c r="M8" s="19"/>
      <c r="N8" s="19">
        <f>F8*M8</f>
        <v>0</v>
      </c>
      <c r="O8" s="19"/>
      <c r="P8" s="19">
        <f>F8*O8</f>
        <v>0</v>
      </c>
      <c r="Q8" s="19"/>
      <c r="R8" s="19">
        <f>F8*Q8</f>
        <v>0</v>
      </c>
    </row>
    <row r="9" spans="1:18">
      <c r="A9" s="17">
        <v>3</v>
      </c>
      <c r="B9" s="17">
        <v>0</v>
      </c>
      <c r="C9" s="18" t="s">
        <v>27</v>
      </c>
      <c r="D9" s="19">
        <v>4.22</v>
      </c>
      <c r="E9" s="19">
        <f t="shared" si="0"/>
        <v>1.9999999999999996</v>
      </c>
      <c r="F9" s="19">
        <f t="shared" si="1"/>
        <v>1.9999999999999998</v>
      </c>
      <c r="G9" s="19"/>
      <c r="H9" s="19">
        <f t="shared" si="2"/>
        <v>0</v>
      </c>
      <c r="I9" s="19"/>
      <c r="J9" s="19">
        <f>F9*I9</f>
        <v>0</v>
      </c>
      <c r="K9" s="19"/>
      <c r="L9" s="19">
        <f>F9*K9</f>
        <v>0</v>
      </c>
      <c r="M9" s="19"/>
      <c r="N9" s="19">
        <f>F9*M9</f>
        <v>0</v>
      </c>
      <c r="O9" s="19"/>
      <c r="P9" s="19">
        <f>F9*O9</f>
        <v>0</v>
      </c>
      <c r="Q9" s="19"/>
      <c r="R9" s="19">
        <f>F9*Q9</f>
        <v>0</v>
      </c>
    </row>
    <row r="10" spans="1:18">
      <c r="A10" s="17">
        <v>4</v>
      </c>
      <c r="B10" s="17">
        <v>0</v>
      </c>
      <c r="C10" s="18" t="s">
        <v>27</v>
      </c>
      <c r="D10" s="19">
        <v>6.22</v>
      </c>
      <c r="E10" s="19">
        <f t="shared" si="0"/>
        <v>2</v>
      </c>
      <c r="F10" s="19">
        <f>(E10+E12)*0.5</f>
        <v>1</v>
      </c>
      <c r="G10" s="19"/>
      <c r="H10" s="19">
        <f t="shared" si="2"/>
        <v>0</v>
      </c>
      <c r="I10" s="19"/>
      <c r="J10" s="19">
        <f>F10*I10</f>
        <v>0</v>
      </c>
      <c r="K10" s="19"/>
      <c r="L10" s="19">
        <f>F10*K10</f>
        <v>0</v>
      </c>
      <c r="M10" s="19"/>
      <c r="N10" s="19">
        <f>F10*M10</f>
        <v>0</v>
      </c>
      <c r="O10" s="19"/>
      <c r="P10" s="19">
        <f>F10*O10</f>
        <v>0</v>
      </c>
      <c r="Q10" s="19"/>
      <c r="R10" s="19">
        <f>F10*Q10</f>
        <v>0</v>
      </c>
    </row>
    <row r="11" spans="1:18" ht="9.9499999999999993" customHeight="1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</row>
    <row r="12" spans="1:18">
      <c r="A12" s="17" t="s">
        <v>28</v>
      </c>
      <c r="B12" s="17">
        <v>0</v>
      </c>
      <c r="C12" s="18" t="s">
        <v>27</v>
      </c>
      <c r="D12" s="19">
        <v>6.22</v>
      </c>
      <c r="E12" s="19">
        <f>D12-D10</f>
        <v>0</v>
      </c>
      <c r="F12" s="19">
        <f t="shared" si="1"/>
        <v>1.0000000000000004</v>
      </c>
      <c r="G12" s="19"/>
      <c r="H12" s="19">
        <f t="shared" si="2"/>
        <v>0</v>
      </c>
      <c r="I12" s="19"/>
      <c r="J12" s="19">
        <f>F12*I12</f>
        <v>0</v>
      </c>
      <c r="K12" s="19"/>
      <c r="L12" s="19">
        <f>F12*K12</f>
        <v>0</v>
      </c>
      <c r="M12" s="19"/>
      <c r="N12" s="19">
        <f>F12*M12</f>
        <v>0</v>
      </c>
      <c r="O12" s="19"/>
      <c r="P12" s="19">
        <f>F12*O12</f>
        <v>0</v>
      </c>
      <c r="Q12" s="19"/>
      <c r="R12" s="19">
        <f>F12*Q12</f>
        <v>0</v>
      </c>
    </row>
    <row r="13" spans="1:18">
      <c r="A13" s="17">
        <v>5</v>
      </c>
      <c r="B13" s="17">
        <v>0</v>
      </c>
      <c r="C13" s="18" t="s">
        <v>27</v>
      </c>
      <c r="D13" s="19">
        <v>8.2200000000000006</v>
      </c>
      <c r="E13" s="19">
        <f t="shared" si="0"/>
        <v>2.0000000000000009</v>
      </c>
      <c r="F13" s="19">
        <f t="shared" si="1"/>
        <v>2.0000000000000004</v>
      </c>
      <c r="G13" s="19"/>
      <c r="H13" s="19">
        <f t="shared" si="2"/>
        <v>0</v>
      </c>
      <c r="I13" s="19"/>
      <c r="J13" s="19">
        <f>F13*I13</f>
        <v>0</v>
      </c>
      <c r="K13" s="19"/>
      <c r="L13" s="19">
        <f>F13*K13</f>
        <v>0</v>
      </c>
      <c r="M13" s="19"/>
      <c r="N13" s="19">
        <f>F13*M13</f>
        <v>0</v>
      </c>
      <c r="O13" s="19"/>
      <c r="P13" s="19">
        <f>F13*O13</f>
        <v>0</v>
      </c>
      <c r="Q13" s="19"/>
      <c r="R13" s="19">
        <f>F13*Q13</f>
        <v>0</v>
      </c>
    </row>
    <row r="14" spans="1:18">
      <c r="A14" s="17">
        <v>6</v>
      </c>
      <c r="B14" s="17">
        <v>0</v>
      </c>
      <c r="C14" s="18" t="s">
        <v>27</v>
      </c>
      <c r="D14" s="19">
        <v>10.220000000000001</v>
      </c>
      <c r="E14" s="19">
        <f t="shared" si="0"/>
        <v>2</v>
      </c>
      <c r="F14" s="19">
        <f t="shared" si="1"/>
        <v>2</v>
      </c>
      <c r="G14" s="19"/>
      <c r="H14" s="19">
        <f t="shared" si="2"/>
        <v>0</v>
      </c>
      <c r="I14" s="19"/>
      <c r="J14" s="19">
        <f>F14*I14</f>
        <v>0</v>
      </c>
      <c r="K14" s="19"/>
      <c r="L14" s="19">
        <f>F14*K14</f>
        <v>0</v>
      </c>
      <c r="M14" s="19"/>
      <c r="N14" s="19">
        <f>F14*M14</f>
        <v>0</v>
      </c>
      <c r="O14" s="19"/>
      <c r="P14" s="19">
        <f>F14*O14</f>
        <v>0</v>
      </c>
      <c r="Q14" s="19"/>
      <c r="R14" s="19">
        <f>F14*Q14</f>
        <v>0</v>
      </c>
    </row>
    <row r="15" spans="1:18">
      <c r="A15" s="17">
        <v>7</v>
      </c>
      <c r="B15" s="17">
        <v>0</v>
      </c>
      <c r="C15" s="18" t="s">
        <v>27</v>
      </c>
      <c r="D15" s="19">
        <v>12.22</v>
      </c>
      <c r="E15" s="19">
        <f t="shared" si="0"/>
        <v>2</v>
      </c>
      <c r="F15" s="19">
        <f t="shared" si="1"/>
        <v>1</v>
      </c>
      <c r="G15" s="19"/>
      <c r="H15" s="19">
        <f t="shared" si="2"/>
        <v>0</v>
      </c>
      <c r="I15" s="19"/>
      <c r="J15" s="19">
        <f>F15*I15</f>
        <v>0</v>
      </c>
      <c r="K15" s="19"/>
      <c r="L15" s="19">
        <f>F15*K15</f>
        <v>0</v>
      </c>
      <c r="M15" s="19"/>
      <c r="N15" s="19">
        <f>F15*M15</f>
        <v>0</v>
      </c>
      <c r="O15" s="19"/>
      <c r="P15" s="19">
        <f>F15*O15</f>
        <v>0</v>
      </c>
      <c r="Q15" s="19"/>
      <c r="R15" s="19">
        <f>F15*Q15</f>
        <v>0</v>
      </c>
    </row>
    <row r="16" spans="1:18" ht="9.9499999999999993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>
      <c r="A17" s="64" t="s">
        <v>29</v>
      </c>
      <c r="B17" s="65"/>
      <c r="C17" s="65"/>
      <c r="D17" s="65"/>
      <c r="E17" s="65"/>
      <c r="F17" s="66"/>
      <c r="G17" s="20"/>
      <c r="H17" s="20">
        <f>SUM(H7:H16)</f>
        <v>0</v>
      </c>
      <c r="I17" s="20"/>
      <c r="J17" s="20">
        <f>SUM(J7:J16)</f>
        <v>0</v>
      </c>
      <c r="K17" s="20"/>
      <c r="L17" s="20">
        <f>SUM(L7:L16)</f>
        <v>0</v>
      </c>
      <c r="M17" s="20"/>
      <c r="N17" s="20">
        <f>SUM(N7:N16)</f>
        <v>0</v>
      </c>
      <c r="O17" s="20"/>
      <c r="P17" s="20">
        <f>SUM(P7:P16)</f>
        <v>0</v>
      </c>
      <c r="Q17" s="20"/>
      <c r="R17" s="20">
        <f>SUM(R7:R16)</f>
        <v>0</v>
      </c>
    </row>
    <row r="20" spans="1:18" ht="15" customHeight="1">
      <c r="A20" s="69" t="s">
        <v>16</v>
      </c>
      <c r="B20" s="70" t="s">
        <v>17</v>
      </c>
      <c r="C20" s="70"/>
      <c r="D20" s="70"/>
      <c r="E20" s="71" t="s">
        <v>18</v>
      </c>
      <c r="F20" s="71" t="s">
        <v>19</v>
      </c>
      <c r="G20" s="72" t="s">
        <v>24</v>
      </c>
      <c r="H20" s="72"/>
      <c r="I20" s="72" t="s">
        <v>34</v>
      </c>
      <c r="J20" s="72"/>
      <c r="K20" s="72" t="s">
        <v>35</v>
      </c>
      <c r="L20" s="72"/>
      <c r="M20" s="72" t="s">
        <v>37</v>
      </c>
      <c r="N20" s="72"/>
      <c r="O20" s="72" t="s">
        <v>38</v>
      </c>
      <c r="P20" s="72"/>
      <c r="Q20" s="72"/>
      <c r="R20" s="72"/>
    </row>
    <row r="21" spans="1:18">
      <c r="A21" s="69"/>
      <c r="B21" s="70"/>
      <c r="C21" s="70"/>
      <c r="D21" s="70"/>
      <c r="E21" s="71"/>
      <c r="F21" s="71"/>
      <c r="G21" s="16" t="s">
        <v>25</v>
      </c>
      <c r="H21" s="16" t="s">
        <v>26</v>
      </c>
      <c r="I21" s="16" t="s">
        <v>25</v>
      </c>
      <c r="J21" s="16" t="s">
        <v>26</v>
      </c>
      <c r="K21" s="16" t="s">
        <v>25</v>
      </c>
      <c r="L21" s="16" t="s">
        <v>26</v>
      </c>
      <c r="M21" s="16" t="s">
        <v>25</v>
      </c>
      <c r="N21" s="16" t="s">
        <v>26</v>
      </c>
      <c r="O21" s="16" t="s">
        <v>25</v>
      </c>
      <c r="P21" s="16" t="s">
        <v>26</v>
      </c>
      <c r="Q21" s="16" t="s">
        <v>25</v>
      </c>
      <c r="R21" s="16" t="s">
        <v>26</v>
      </c>
    </row>
    <row r="22" spans="1:18">
      <c r="A22" s="69"/>
      <c r="B22" s="70"/>
      <c r="C22" s="70"/>
      <c r="D22" s="70"/>
      <c r="E22" s="26" t="s">
        <v>30</v>
      </c>
      <c r="F22" s="26" t="s">
        <v>30</v>
      </c>
      <c r="G22" s="26" t="s">
        <v>30</v>
      </c>
      <c r="H22" s="26" t="s">
        <v>30</v>
      </c>
      <c r="I22" s="26" t="s">
        <v>30</v>
      </c>
      <c r="J22" s="26" t="s">
        <v>31</v>
      </c>
      <c r="K22" s="26" t="s">
        <v>31</v>
      </c>
      <c r="L22" s="26" t="s">
        <v>32</v>
      </c>
      <c r="M22" s="26" t="s">
        <v>30</v>
      </c>
      <c r="N22" s="26" t="s">
        <v>31</v>
      </c>
      <c r="O22" s="26" t="s">
        <v>30</v>
      </c>
      <c r="P22" s="26" t="s">
        <v>30</v>
      </c>
      <c r="Q22" s="26"/>
      <c r="R22" s="26"/>
    </row>
    <row r="23" spans="1:18" ht="9.9499999999999993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>
      <c r="A24" s="17">
        <v>1</v>
      </c>
      <c r="B24" s="17">
        <v>0</v>
      </c>
      <c r="C24" s="18" t="s">
        <v>27</v>
      </c>
      <c r="D24" s="19">
        <v>0</v>
      </c>
      <c r="E24" s="19">
        <f>D24-D23</f>
        <v>0</v>
      </c>
      <c r="F24" s="19">
        <f>(E24+E25)*0.5</f>
        <v>1.1100000000000001</v>
      </c>
      <c r="G24" s="19"/>
      <c r="H24" s="19">
        <f>F24*G24</f>
        <v>0</v>
      </c>
      <c r="I24" s="19"/>
      <c r="J24" s="19">
        <f>F24*I24</f>
        <v>0</v>
      </c>
      <c r="K24" s="19"/>
      <c r="L24" s="19">
        <f>F24*K24</f>
        <v>0</v>
      </c>
      <c r="M24" s="19"/>
      <c r="N24" s="19">
        <f>F24*M24</f>
        <v>0</v>
      </c>
      <c r="O24" s="19"/>
      <c r="P24" s="19">
        <f>F24*O24</f>
        <v>0</v>
      </c>
      <c r="Q24" s="19"/>
      <c r="R24" s="19">
        <f>F24*Q24</f>
        <v>0</v>
      </c>
    </row>
    <row r="25" spans="1:18">
      <c r="A25" s="17">
        <v>2</v>
      </c>
      <c r="B25" s="17">
        <v>0</v>
      </c>
      <c r="C25" s="18" t="s">
        <v>27</v>
      </c>
      <c r="D25" s="19">
        <v>2.2200000000000002</v>
      </c>
      <c r="E25" s="19">
        <f t="shared" ref="E25:E27" si="3">D25-D24</f>
        <v>2.2200000000000002</v>
      </c>
      <c r="F25" s="19">
        <f t="shared" ref="F25:F26" si="4">(E25+E26)*0.5</f>
        <v>2.11</v>
      </c>
      <c r="G25" s="19"/>
      <c r="H25" s="19">
        <f t="shared" ref="H25:H27" si="5">F25*G25</f>
        <v>0</v>
      </c>
      <c r="I25" s="19"/>
      <c r="J25" s="19">
        <f>F25*I25</f>
        <v>0</v>
      </c>
      <c r="K25" s="19"/>
      <c r="L25" s="19">
        <f>F25*K25</f>
        <v>0</v>
      </c>
      <c r="M25" s="19"/>
      <c r="N25" s="19">
        <f>F25*M25</f>
        <v>0</v>
      </c>
      <c r="O25" s="19"/>
      <c r="P25" s="19">
        <f>F25*O25</f>
        <v>0</v>
      </c>
      <c r="Q25" s="19"/>
      <c r="R25" s="19">
        <f>F25*Q25</f>
        <v>0</v>
      </c>
    </row>
    <row r="26" spans="1:18">
      <c r="A26" s="17">
        <v>3</v>
      </c>
      <c r="B26" s="17">
        <v>0</v>
      </c>
      <c r="C26" s="18" t="s">
        <v>27</v>
      </c>
      <c r="D26" s="19">
        <v>4.22</v>
      </c>
      <c r="E26" s="19">
        <f t="shared" si="3"/>
        <v>1.9999999999999996</v>
      </c>
      <c r="F26" s="19">
        <f t="shared" si="4"/>
        <v>1.9999999999999998</v>
      </c>
      <c r="G26" s="19"/>
      <c r="H26" s="19">
        <f t="shared" si="5"/>
        <v>0</v>
      </c>
      <c r="I26" s="19"/>
      <c r="J26" s="19">
        <f>F26*I26</f>
        <v>0</v>
      </c>
      <c r="K26" s="19"/>
      <c r="L26" s="19">
        <f>F26*K26</f>
        <v>0</v>
      </c>
      <c r="M26" s="19"/>
      <c r="N26" s="19">
        <f>F26*M26</f>
        <v>0</v>
      </c>
      <c r="O26" s="19"/>
      <c r="P26" s="19">
        <f>F26*O26</f>
        <v>0</v>
      </c>
      <c r="Q26" s="19"/>
      <c r="R26" s="19">
        <f>F26*Q26</f>
        <v>0</v>
      </c>
    </row>
    <row r="27" spans="1:18">
      <c r="A27" s="17">
        <v>4</v>
      </c>
      <c r="B27" s="17">
        <v>0</v>
      </c>
      <c r="C27" s="18" t="s">
        <v>27</v>
      </c>
      <c r="D27" s="19">
        <v>6.22</v>
      </c>
      <c r="E27" s="19">
        <f t="shared" si="3"/>
        <v>2</v>
      </c>
      <c r="F27" s="19">
        <f>(E27+E29)*0.5</f>
        <v>1</v>
      </c>
      <c r="G27" s="19"/>
      <c r="H27" s="19">
        <f t="shared" si="5"/>
        <v>0</v>
      </c>
      <c r="I27" s="19"/>
      <c r="J27" s="19">
        <f>F27*I27</f>
        <v>0</v>
      </c>
      <c r="K27" s="19"/>
      <c r="L27" s="19">
        <f>F27*K27</f>
        <v>0</v>
      </c>
      <c r="M27" s="19"/>
      <c r="N27" s="19">
        <f>F27*M27</f>
        <v>0</v>
      </c>
      <c r="O27" s="19"/>
      <c r="P27" s="19">
        <f>F27*O27</f>
        <v>0</v>
      </c>
      <c r="Q27" s="19"/>
      <c r="R27" s="19">
        <f>F27*Q27</f>
        <v>0</v>
      </c>
    </row>
    <row r="28" spans="1:18" ht="9.9499999999999993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>
      <c r="A29" s="17" t="s">
        <v>28</v>
      </c>
      <c r="B29" s="17">
        <v>0</v>
      </c>
      <c r="C29" s="18" t="s">
        <v>27</v>
      </c>
      <c r="D29" s="19">
        <v>6.22</v>
      </c>
      <c r="E29" s="19">
        <f>D29-D27</f>
        <v>0</v>
      </c>
      <c r="F29" s="19">
        <f t="shared" ref="F29:F32" si="6">(E29+E30)*0.5</f>
        <v>1.0000000000000004</v>
      </c>
      <c r="G29" s="19"/>
      <c r="H29" s="19">
        <f t="shared" ref="H29:H32" si="7">F29*G29</f>
        <v>0</v>
      </c>
      <c r="I29" s="19"/>
      <c r="J29" s="19">
        <f>F29*I29</f>
        <v>0</v>
      </c>
      <c r="K29" s="19"/>
      <c r="L29" s="19">
        <f>F29*K29</f>
        <v>0</v>
      </c>
      <c r="M29" s="19"/>
      <c r="N29" s="19">
        <f>F29*M29</f>
        <v>0</v>
      </c>
      <c r="O29" s="19"/>
      <c r="P29" s="19">
        <f>F29*O29</f>
        <v>0</v>
      </c>
      <c r="Q29" s="19"/>
      <c r="R29" s="19">
        <f>F29*Q29</f>
        <v>0</v>
      </c>
    </row>
    <row r="30" spans="1:18">
      <c r="A30" s="17">
        <v>5</v>
      </c>
      <c r="B30" s="17">
        <v>0</v>
      </c>
      <c r="C30" s="18" t="s">
        <v>27</v>
      </c>
      <c r="D30" s="19">
        <v>8.2200000000000006</v>
      </c>
      <c r="E30" s="19">
        <f t="shared" ref="E30:E32" si="8">D30-D29</f>
        <v>2.0000000000000009</v>
      </c>
      <c r="F30" s="19">
        <f t="shared" si="6"/>
        <v>2.0000000000000004</v>
      </c>
      <c r="G30" s="19"/>
      <c r="H30" s="19">
        <f t="shared" si="7"/>
        <v>0</v>
      </c>
      <c r="I30" s="19"/>
      <c r="J30" s="19">
        <f>F30*I30</f>
        <v>0</v>
      </c>
      <c r="K30" s="19"/>
      <c r="L30" s="19">
        <f>F30*K30</f>
        <v>0</v>
      </c>
      <c r="M30" s="19"/>
      <c r="N30" s="19">
        <f>F30*M30</f>
        <v>0</v>
      </c>
      <c r="O30" s="19"/>
      <c r="P30" s="19">
        <f>F30*O30</f>
        <v>0</v>
      </c>
      <c r="Q30" s="19"/>
      <c r="R30" s="19">
        <f>F30*Q30</f>
        <v>0</v>
      </c>
    </row>
    <row r="31" spans="1:18">
      <c r="A31" s="17">
        <v>6</v>
      </c>
      <c r="B31" s="17">
        <v>0</v>
      </c>
      <c r="C31" s="18" t="s">
        <v>27</v>
      </c>
      <c r="D31" s="19">
        <v>10.220000000000001</v>
      </c>
      <c r="E31" s="19">
        <f t="shared" si="8"/>
        <v>2</v>
      </c>
      <c r="F31" s="19">
        <f t="shared" si="6"/>
        <v>2</v>
      </c>
      <c r="G31" s="19"/>
      <c r="H31" s="19">
        <f t="shared" si="7"/>
        <v>0</v>
      </c>
      <c r="I31" s="19"/>
      <c r="J31" s="19">
        <f>F31*I31</f>
        <v>0</v>
      </c>
      <c r="K31" s="19"/>
      <c r="L31" s="19">
        <f>F31*K31</f>
        <v>0</v>
      </c>
      <c r="M31" s="19"/>
      <c r="N31" s="19">
        <f>F31*M31</f>
        <v>0</v>
      </c>
      <c r="O31" s="19"/>
      <c r="P31" s="19">
        <f>F31*O31</f>
        <v>0</v>
      </c>
      <c r="Q31" s="19"/>
      <c r="R31" s="19">
        <f>F31*Q31</f>
        <v>0</v>
      </c>
    </row>
    <row r="32" spans="1:18">
      <c r="A32" s="17">
        <v>7</v>
      </c>
      <c r="B32" s="17">
        <v>0</v>
      </c>
      <c r="C32" s="18" t="s">
        <v>27</v>
      </c>
      <c r="D32" s="19">
        <v>12.22</v>
      </c>
      <c r="E32" s="19">
        <f t="shared" si="8"/>
        <v>2</v>
      </c>
      <c r="F32" s="19">
        <f t="shared" si="6"/>
        <v>1</v>
      </c>
      <c r="G32" s="19"/>
      <c r="H32" s="19">
        <f t="shared" si="7"/>
        <v>0</v>
      </c>
      <c r="I32" s="19"/>
      <c r="J32" s="19">
        <f>F32*I32</f>
        <v>0</v>
      </c>
      <c r="K32" s="19"/>
      <c r="L32" s="19">
        <f>F32*K32</f>
        <v>0</v>
      </c>
      <c r="M32" s="19"/>
      <c r="N32" s="19">
        <f>F32*M32</f>
        <v>0</v>
      </c>
      <c r="O32" s="19"/>
      <c r="P32" s="19">
        <f>F32*O32</f>
        <v>0</v>
      </c>
      <c r="Q32" s="19"/>
      <c r="R32" s="19">
        <f>F32*Q32</f>
        <v>0</v>
      </c>
    </row>
    <row r="33" spans="1:18" ht="9.9499999999999993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</row>
    <row r="34" spans="1:18">
      <c r="A34" s="64" t="s">
        <v>29</v>
      </c>
      <c r="B34" s="65"/>
      <c r="C34" s="65"/>
      <c r="D34" s="65"/>
      <c r="E34" s="65"/>
      <c r="F34" s="66"/>
      <c r="G34" s="20"/>
      <c r="H34" s="20">
        <f>SUM(H24:H33)</f>
        <v>0</v>
      </c>
      <c r="I34" s="20"/>
      <c r="J34" s="20">
        <f>SUM(J24:J33)</f>
        <v>0</v>
      </c>
      <c r="K34" s="20"/>
      <c r="L34" s="20">
        <f>SUM(L24:L33)</f>
        <v>0</v>
      </c>
      <c r="M34" s="20"/>
      <c r="N34" s="20">
        <f>SUM(N24:N33)</f>
        <v>0</v>
      </c>
      <c r="O34" s="20"/>
      <c r="P34" s="20">
        <f>SUM(P24:P33)</f>
        <v>0</v>
      </c>
      <c r="Q34" s="20"/>
      <c r="R34" s="20">
        <f>SUM(R24:R33)</f>
        <v>0</v>
      </c>
    </row>
    <row r="37" spans="1:18" ht="15" customHeight="1">
      <c r="A37" s="24"/>
      <c r="B37" s="24"/>
    </row>
  </sheetData>
  <mergeCells count="29">
    <mergeCell ref="A34:F34"/>
    <mergeCell ref="K20:L20"/>
    <mergeCell ref="M20:N20"/>
    <mergeCell ref="O20:P20"/>
    <mergeCell ref="Q20:R20"/>
    <mergeCell ref="A23:R23"/>
    <mergeCell ref="A33:R33"/>
    <mergeCell ref="A20:A22"/>
    <mergeCell ref="B20:D22"/>
    <mergeCell ref="E20:E21"/>
    <mergeCell ref="F20:F21"/>
    <mergeCell ref="G20:H20"/>
    <mergeCell ref="I20:J20"/>
    <mergeCell ref="A17:F17"/>
    <mergeCell ref="A1:R1"/>
    <mergeCell ref="A2:R2"/>
    <mergeCell ref="A3:A5"/>
    <mergeCell ref="B3:D5"/>
    <mergeCell ref="E3:E4"/>
    <mergeCell ref="F3:F4"/>
    <mergeCell ref="G3:H3"/>
    <mergeCell ref="I3:J3"/>
    <mergeCell ref="K3:L3"/>
    <mergeCell ref="M3:N3"/>
    <mergeCell ref="O3:P3"/>
    <mergeCell ref="Q3:R3"/>
    <mergeCell ref="A6:R6"/>
    <mergeCell ref="A11:R11"/>
    <mergeCell ref="A16:R16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PIP RADOVA 1</vt:lpstr>
      <vt:lpstr>PIP RADOVA 2</vt:lpstr>
      <vt:lpstr>3.Posebni predmer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Empire</cp:lastModifiedBy>
  <cp:lastPrinted>2022-09-01T05:30:15Z</cp:lastPrinted>
  <dcterms:created xsi:type="dcterms:W3CDTF">2021-05-28T06:10:05Z</dcterms:created>
  <dcterms:modified xsi:type="dcterms:W3CDTF">2022-12-09T10:43:49Z</dcterms:modified>
</cp:coreProperties>
</file>